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15" tabRatio="574" firstSheet="1" activeTab="2"/>
  </bookViews>
  <sheets>
    <sheet name="0000000" sheetId="1" state="veryHidden" r:id="rId1"/>
    <sheet name="IS" sheetId="2" r:id="rId2"/>
    <sheet name="BS" sheetId="3" r:id="rId3"/>
    <sheet name="Equity" sheetId="4" r:id="rId4"/>
    <sheet name="CFS" sheetId="5" r:id="rId5"/>
  </sheets>
  <definedNames>
    <definedName name="_xlnm.Print_Area" localSheetId="2">'BS'!$A$1:$E$51</definedName>
    <definedName name="_xlnm.Print_Area" localSheetId="4">'CFS'!$A$1:$F$60</definedName>
    <definedName name="_xlnm.Print_Area" localSheetId="3">'Equity'!$A$1:$G$36</definedName>
    <definedName name="_xlnm.Print_Area" localSheetId="1">'IS'!$A$1:$L$43</definedName>
  </definedNames>
  <calcPr fullCalcOnLoad="1"/>
</workbook>
</file>

<file path=xl/sharedStrings.xml><?xml version="1.0" encoding="utf-8"?>
<sst xmlns="http://schemas.openxmlformats.org/spreadsheetml/2006/main" count="143" uniqueCount="97">
  <si>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</si>
  <si>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</si>
  <si>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</si>
  <si>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</si>
  <si>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</si>
  <si>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</si>
  <si>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</si>
  <si>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</si>
  <si>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</si>
  <si>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</si>
  <si>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</si>
  <si>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</si>
  <si>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</si>
  <si>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</si>
  <si>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</si>
  <si>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</si>
  <si>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</si>
  <si>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</si>
  <si>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</si>
  <si>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</si>
  <si>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</si>
  <si>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</si>
  <si>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</si>
  <si>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</si>
  <si>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</si>
  <si>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</si>
  <si>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</si>
  <si>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</si>
  <si>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</si>
  <si>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</si>
  <si>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</si>
  <si>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</si>
  <si>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</si>
  <si>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</si>
  <si>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</si>
  <si>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</si>
  <si>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</si>
  <si>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</si>
  <si>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</si>
  <si>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</si>
  <si>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</si>
  <si>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</si>
  <si>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</si>
  <si>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</si>
  <si>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Chk</t>
  </si>
  <si>
    <t>Profit from operations</t>
  </si>
  <si>
    <t>Tax recoverable</t>
  </si>
  <si>
    <t>Operating profit before working capital changes</t>
  </si>
  <si>
    <t>Changes in working capital</t>
  </si>
  <si>
    <t>Purchase of property, plant and equipment</t>
  </si>
  <si>
    <t>Proceeds from disposal of property, plant and equipment</t>
  </si>
  <si>
    <t>Tax paid</t>
  </si>
  <si>
    <t>Cash Flows From Operating Activities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</si>
  <si>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</si>
  <si>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</si>
  <si>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</si>
  <si>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</si>
  <si>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</si>
  <si>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</si>
  <si>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</si>
  <si>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Net cash used in investing activities</t>
  </si>
  <si>
    <t>Cash Flows From Investing Activities</t>
  </si>
  <si>
    <t>Unaudited Condensed Consolidated Statements of Changes in Equity</t>
  </si>
  <si>
    <t>Unaudited Condensed Consolidated Cash Flow Statements</t>
  </si>
  <si>
    <t>Deferred tax asset</t>
  </si>
  <si>
    <t>Profit after taxation</t>
  </si>
  <si>
    <t>Net Profit for the period</t>
  </si>
  <si>
    <t>Basic earnings per ordinary share (sen)</t>
  </si>
  <si>
    <t xml:space="preserve">Gain on disposal of property, plant and equipment </t>
  </si>
  <si>
    <t>Cash generated from operations</t>
  </si>
  <si>
    <t>Profit before taxation</t>
  </si>
  <si>
    <t>Tax payable</t>
  </si>
  <si>
    <t>31 December 2004</t>
  </si>
  <si>
    <t>Profit before tax</t>
  </si>
  <si>
    <t>Cash and cash equivalents included in the cash flow statement comprise the following balance sheet amounts:-</t>
  </si>
  <si>
    <t>Increase in current assets</t>
  </si>
  <si>
    <t>The Condensed Financial Statements should be read in conjunction with the Audited Financial Statements for the financial year ended 31 December 2004.</t>
  </si>
  <si>
    <t xml:space="preserve">As at 1 January 2005 </t>
  </si>
  <si>
    <t>As at 1 January 2004</t>
  </si>
  <si>
    <t>Net profit for the period</t>
  </si>
  <si>
    <t>Cash Flows From Financing Activity</t>
  </si>
  <si>
    <t>Net cash used in financing activity</t>
  </si>
  <si>
    <t>Net cash generated from/(used in) operating activities</t>
  </si>
  <si>
    <t>Net increase/(decrease) in cash and cash equivalents</t>
  </si>
  <si>
    <t>Increase/(Decrease) in current liabilities</t>
  </si>
  <si>
    <t>INTERIM FINANCIAL REPORT : 30 JUNE 2005</t>
  </si>
  <si>
    <t>30 June</t>
  </si>
  <si>
    <t xml:space="preserve">6 months ended </t>
  </si>
  <si>
    <t>Unaudited Condensed Consolidated Balance Sheets As At 30 June 2005</t>
  </si>
  <si>
    <t>30 June 2005</t>
  </si>
  <si>
    <t>As at 30 June 2005</t>
  </si>
  <si>
    <t>As at 30 June 2004</t>
  </si>
  <si>
    <t>30 June 2004</t>
  </si>
  <si>
    <t>Cash and cash equivalents at 30 June</t>
  </si>
  <si>
    <t>For The Six Months Period Ended 30 June 2005</t>
  </si>
  <si>
    <t>Bank borrowings</t>
  </si>
  <si>
    <t>Unaudited Condensed Consolidated Income Statements for the Second Financial Quarter Ended 30 June 2005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</si>
</sst>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1" applyFont="1">
      <alignment/>
      <protection/>
    </xf>
    <xf numFmtId="0" fontId="1" fillId="0" borderId="0" xfId="21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0" fontId="3" fillId="0" borderId="0" xfId="21" applyFont="1">
      <alignment/>
      <protection/>
    </xf>
    <xf numFmtId="0" fontId="8" fillId="0" borderId="0" xfId="21" applyFont="1">
      <alignment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0" fontId="11" fillId="0" borderId="0" xfId="21" applyFont="1">
      <alignment/>
      <protection/>
    </xf>
    <xf numFmtId="181" fontId="11" fillId="0" borderId="0" xfId="15" applyNumberFormat="1" applyFont="1" applyAlignment="1">
      <alignment horizontal="left"/>
    </xf>
    <xf numFmtId="0" fontId="10" fillId="0" borderId="0" xfId="21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0" fontId="10" fillId="0" borderId="0" xfId="21" applyFont="1">
      <alignment/>
      <protection/>
    </xf>
    <xf numFmtId="181" fontId="10" fillId="0" borderId="7" xfId="15" applyNumberFormat="1" applyFont="1" applyBorder="1" applyAlignment="1">
      <alignment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0" fontId="10" fillId="3" borderId="0" xfId="21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0" fontId="10" fillId="3" borderId="0" xfId="21" applyFont="1" applyFill="1">
      <alignment/>
      <protection/>
    </xf>
    <xf numFmtId="0" fontId="10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6" xfId="21" applyFont="1" applyBorder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4" fillId="0" borderId="0" xfId="21" applyFont="1" applyBorder="1" applyAlignment="1">
      <alignment horizontal="center"/>
      <protection/>
    </xf>
    <xf numFmtId="15" fontId="8" fillId="0" borderId="0" xfId="21" applyNumberFormat="1" applyFont="1" applyAlignment="1" quotePrefix="1">
      <alignment horizontal="center"/>
      <protection/>
    </xf>
    <xf numFmtId="16" fontId="10" fillId="0" borderId="0" xfId="21" applyNumberFormat="1" applyFont="1" applyBorder="1" applyAlignment="1">
      <alignment horizontal="center"/>
      <protection/>
    </xf>
    <xf numFmtId="16" fontId="12" fillId="0" borderId="0" xfId="21" applyNumberFormat="1" applyFont="1" applyAlignment="1">
      <alignment horizontal="center"/>
      <protection/>
    </xf>
    <xf numFmtId="1" fontId="10" fillId="0" borderId="0" xfId="21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1" applyNumberFormat="1" applyFont="1" applyAlignment="1">
      <alignment horizontal="center"/>
      <protection/>
    </xf>
    <xf numFmtId="0" fontId="10" fillId="0" borderId="0" xfId="21" applyFont="1" applyBorder="1">
      <alignment/>
      <protection/>
    </xf>
    <xf numFmtId="0" fontId="10" fillId="0" borderId="0" xfId="21" applyFont="1" quotePrefix="1">
      <alignment/>
      <protection/>
    </xf>
    <xf numFmtId="181" fontId="10" fillId="0" borderId="10" xfId="15" applyNumberFormat="1" applyFont="1" applyBorder="1" applyAlignment="1">
      <alignment/>
    </xf>
    <xf numFmtId="0" fontId="9" fillId="0" borderId="0" xfId="21" applyFont="1">
      <alignment/>
      <protection/>
    </xf>
    <xf numFmtId="43" fontId="10" fillId="0" borderId="0" xfId="15" applyFont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181" fontId="10" fillId="0" borderId="0" xfId="15" applyNumberFormat="1" applyFont="1" applyFill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  <xf numFmtId="181" fontId="10" fillId="0" borderId="6" xfId="15" applyNumberFormat="1" applyFont="1" applyFill="1" applyBorder="1" applyAlignment="1">
      <alignment horizontal="right"/>
    </xf>
    <xf numFmtId="181" fontId="10" fillId="0" borderId="6" xfId="15" applyNumberFormat="1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181" fontId="8" fillId="0" borderId="1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1" fontId="8" fillId="0" borderId="0" xfId="15" applyNumberFormat="1" applyFont="1" applyFill="1" applyAlignment="1">
      <alignment horizontal="center"/>
    </xf>
    <xf numFmtId="181" fontId="10" fillId="0" borderId="6" xfId="15" applyNumberFormat="1" applyFont="1" applyFill="1" applyBorder="1" applyAlignment="1">
      <alignment/>
    </xf>
    <xf numFmtId="181" fontId="10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181" fontId="8" fillId="0" borderId="0" xfId="15" applyNumberFormat="1" applyFont="1" applyFill="1" applyAlignment="1" quotePrefix="1">
      <alignment horizontal="center"/>
    </xf>
    <xf numFmtId="181" fontId="11" fillId="0" borderId="0" xfId="15" applyNumberFormat="1" applyFont="1" applyFill="1" applyAlignment="1">
      <alignment horizontal="center"/>
    </xf>
    <xf numFmtId="181" fontId="13" fillId="0" borderId="0" xfId="15" applyNumberFormat="1" applyFont="1" applyFill="1" applyAlignment="1">
      <alignment/>
    </xf>
    <xf numFmtId="181" fontId="10" fillId="0" borderId="7" xfId="15" applyNumberFormat="1" applyFont="1" applyFill="1" applyBorder="1" applyAlignment="1">
      <alignment/>
    </xf>
    <xf numFmtId="181" fontId="10" fillId="0" borderId="8" xfId="15" applyNumberFormat="1" applyFont="1" applyFill="1" applyBorder="1" applyAlignment="1">
      <alignment/>
    </xf>
    <xf numFmtId="181" fontId="10" fillId="0" borderId="9" xfId="15" applyNumberFormat="1" applyFont="1" applyFill="1" applyBorder="1" applyAlignment="1">
      <alignment/>
    </xf>
    <xf numFmtId="181" fontId="8" fillId="0" borderId="10" xfId="15" applyNumberFormat="1" applyFont="1" applyFill="1" applyBorder="1" applyAlignment="1">
      <alignment/>
    </xf>
    <xf numFmtId="181" fontId="10" fillId="0" borderId="1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/>
    </xf>
    <xf numFmtId="43" fontId="10" fillId="0" borderId="11" xfId="15" applyNumberFormat="1" applyFont="1" applyFill="1" applyBorder="1" applyAlignment="1">
      <alignment horizontal="center"/>
    </xf>
    <xf numFmtId="0" fontId="10" fillId="0" borderId="0" xfId="21" applyFont="1" applyFill="1">
      <alignment/>
      <protection/>
    </xf>
    <xf numFmtId="181" fontId="1" fillId="0" borderId="0" xfId="21" applyNumberFormat="1" applyFont="1" applyFill="1">
      <alignment/>
      <protection/>
    </xf>
    <xf numFmtId="0" fontId="1" fillId="0" borderId="0" xfId="21" applyFont="1" applyFill="1">
      <alignment/>
      <protection/>
    </xf>
    <xf numFmtId="15" fontId="8" fillId="0" borderId="0" xfId="21" applyNumberFormat="1" applyFont="1" applyFill="1" applyAlignment="1" quotePrefix="1">
      <alignment horizontal="center"/>
      <protection/>
    </xf>
    <xf numFmtId="181" fontId="8" fillId="0" borderId="10" xfId="15" applyNumberFormat="1" applyFont="1" applyBorder="1" applyAlignment="1">
      <alignment/>
    </xf>
    <xf numFmtId="181" fontId="10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center"/>
    </xf>
    <xf numFmtId="181" fontId="8" fillId="0" borderId="6" xfId="15" applyNumberFormat="1" applyFont="1" applyBorder="1" applyAlignment="1">
      <alignment horizontal="center"/>
    </xf>
    <xf numFmtId="181" fontId="14" fillId="0" borderId="0" xfId="15" applyNumberFormat="1" applyFont="1" applyAlignment="1">
      <alignment horizontal="center"/>
    </xf>
    <xf numFmtId="181" fontId="10" fillId="0" borderId="3" xfId="15" applyNumberFormat="1" applyFont="1" applyBorder="1" applyAlignment="1">
      <alignment/>
    </xf>
    <xf numFmtId="181" fontId="8" fillId="0" borderId="0" xfId="15" applyNumberFormat="1" applyFont="1" applyFill="1" applyAlignment="1">
      <alignment/>
    </xf>
    <xf numFmtId="181" fontId="12" fillId="0" borderId="0" xfId="15" applyNumberFormat="1" applyFont="1" applyFill="1" applyAlignment="1">
      <alignment/>
    </xf>
    <xf numFmtId="16" fontId="12" fillId="0" borderId="0" xfId="21" applyNumberFormat="1" applyFont="1" applyFill="1" applyAlignment="1">
      <alignment horizontal="center"/>
      <protection/>
    </xf>
    <xf numFmtId="1" fontId="10" fillId="0" borderId="0" xfId="21" applyNumberFormat="1" applyFont="1" applyFill="1" applyAlignment="1">
      <alignment horizontal="center"/>
      <protection/>
    </xf>
    <xf numFmtId="1" fontId="10" fillId="0" borderId="0" xfId="15" applyNumberFormat="1" applyFont="1" applyFill="1" applyAlignment="1">
      <alignment horizontal="center"/>
    </xf>
    <xf numFmtId="181" fontId="10" fillId="0" borderId="10" xfId="15" applyNumberFormat="1" applyFont="1" applyFill="1" applyBorder="1" applyAlignment="1">
      <alignment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209" fontId="8" fillId="0" borderId="0" xfId="15" applyNumberFormat="1" applyFont="1" applyFill="1" applyBorder="1" applyAlignment="1" quotePrefix="1">
      <alignment horizontal="center"/>
    </xf>
    <xf numFmtId="0" fontId="15" fillId="0" borderId="0" xfId="21" applyFont="1" applyAlignment="1">
      <alignment horizontal="left" vertical="center" wrapText="1"/>
      <protection/>
    </xf>
    <xf numFmtId="0" fontId="16" fillId="0" borderId="0" xfId="21" applyFont="1" applyAlignment="1">
      <alignment horizontal="left" vertical="center" wrapText="1"/>
      <protection/>
    </xf>
    <xf numFmtId="0" fontId="9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 Habib 2002 Q3(f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A28">
      <selection activeCell="G11" sqref="G11:H11"/>
    </sheetView>
  </sheetViews>
  <sheetFormatPr defaultColWidth="8.88671875" defaultRowHeight="15" customHeight="1"/>
  <cols>
    <col min="1" max="1" width="38.664062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88" customWidth="1"/>
    <col min="8" max="8" width="11.77734375" style="88" customWidth="1"/>
    <col min="9" max="9" width="2.77734375" style="88" customWidth="1"/>
    <col min="10" max="10" width="11.77734375" style="88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34</v>
      </c>
    </row>
    <row r="2" ht="15" customHeight="1">
      <c r="A2" s="5" t="s">
        <v>14</v>
      </c>
    </row>
    <row r="4" spans="1:21" s="6" customFormat="1" ht="18.75" customHeight="1">
      <c r="A4" s="17" t="s">
        <v>85</v>
      </c>
      <c r="B4" s="7"/>
      <c r="C4" s="7"/>
      <c r="D4" s="7"/>
      <c r="E4" s="7"/>
      <c r="F4" s="7"/>
      <c r="G4" s="89"/>
      <c r="H4" s="89"/>
      <c r="I4" s="89"/>
      <c r="J4" s="89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89"/>
      <c r="H5" s="89"/>
      <c r="I5" s="89"/>
      <c r="J5" s="89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89"/>
      <c r="H6" s="89"/>
      <c r="I6" s="89"/>
      <c r="J6" s="89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89"/>
      <c r="H7" s="89"/>
      <c r="I7" s="89"/>
      <c r="J7" s="89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96</v>
      </c>
      <c r="B8" s="7"/>
      <c r="C8" s="7"/>
      <c r="D8" s="7"/>
      <c r="E8" s="7"/>
      <c r="F8" s="7"/>
      <c r="G8" s="89"/>
      <c r="H8" s="89"/>
      <c r="I8" s="89"/>
      <c r="J8" s="89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89"/>
      <c r="H9" s="89"/>
      <c r="I9" s="89"/>
      <c r="J9" s="89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90"/>
      <c r="H10" s="90"/>
      <c r="I10" s="90"/>
      <c r="J10" s="90"/>
      <c r="K10" s="9"/>
      <c r="M10" s="9"/>
      <c r="N10" s="9"/>
      <c r="O10" s="11"/>
      <c r="P10" s="11"/>
      <c r="Q10" s="11"/>
      <c r="R10" s="11"/>
      <c r="S10" s="134"/>
      <c r="T10" s="134"/>
      <c r="U10" s="9"/>
    </row>
    <row r="11" spans="1:21" s="28" customFormat="1" ht="15" customHeight="1">
      <c r="A11" s="26"/>
      <c r="B11" s="27"/>
      <c r="C11" s="27"/>
      <c r="D11" s="27"/>
      <c r="E11" s="27"/>
      <c r="F11" s="27"/>
      <c r="G11" s="135" t="s">
        <v>53</v>
      </c>
      <c r="H11" s="135"/>
      <c r="I11" s="91"/>
      <c r="J11" s="135" t="s">
        <v>87</v>
      </c>
      <c r="K11" s="135"/>
      <c r="M11" s="27"/>
      <c r="N11" s="27"/>
      <c r="O11" s="29"/>
      <c r="P11" s="29"/>
      <c r="Q11" s="29"/>
      <c r="R11" s="29"/>
      <c r="S11" s="27"/>
      <c r="T11" s="27"/>
      <c r="U11" s="27"/>
    </row>
    <row r="12" spans="1:21" s="28" customFormat="1" ht="15" customHeight="1">
      <c r="A12" s="26"/>
      <c r="B12" s="27" t="s">
        <v>4</v>
      </c>
      <c r="C12" s="27" t="s">
        <v>4</v>
      </c>
      <c r="D12" s="27" t="s">
        <v>4</v>
      </c>
      <c r="E12" s="27" t="s">
        <v>4</v>
      </c>
      <c r="F12" s="27"/>
      <c r="G12" s="136" t="s">
        <v>86</v>
      </c>
      <c r="H12" s="136"/>
      <c r="I12" s="92"/>
      <c r="J12" s="136" t="s">
        <v>86</v>
      </c>
      <c r="K12" s="136"/>
      <c r="M12" s="27"/>
      <c r="N12" s="27"/>
      <c r="O12" s="27"/>
      <c r="P12" s="27"/>
      <c r="Q12" s="27"/>
      <c r="R12" s="27"/>
      <c r="S12" s="27"/>
      <c r="T12" s="31"/>
      <c r="U12" s="27"/>
    </row>
    <row r="13" spans="1:21" s="28" customFormat="1" ht="15" customHeight="1">
      <c r="A13" s="32"/>
      <c r="B13" s="33" t="s">
        <v>8</v>
      </c>
      <c r="C13" s="33" t="s">
        <v>9</v>
      </c>
      <c r="D13" s="33" t="s">
        <v>10</v>
      </c>
      <c r="E13" s="33" t="s">
        <v>12</v>
      </c>
      <c r="F13" s="27"/>
      <c r="G13" s="93">
        <v>2005</v>
      </c>
      <c r="H13" s="93">
        <v>2004</v>
      </c>
      <c r="I13" s="92"/>
      <c r="J13" s="92">
        <f>G13</f>
        <v>2005</v>
      </c>
      <c r="K13" s="30">
        <f>H13</f>
        <v>2004</v>
      </c>
      <c r="M13" s="27"/>
      <c r="N13" s="27"/>
      <c r="O13" s="27"/>
      <c r="P13" s="27"/>
      <c r="Q13" s="27"/>
      <c r="R13" s="27"/>
      <c r="S13" s="33"/>
      <c r="T13" s="34"/>
      <c r="U13" s="33"/>
    </row>
    <row r="14" spans="1:21" s="36" customFormat="1" ht="18.75" customHeight="1">
      <c r="A14" s="26"/>
      <c r="B14" s="35" t="s">
        <v>1</v>
      </c>
      <c r="C14" s="35" t="s">
        <v>1</v>
      </c>
      <c r="D14" s="35" t="s">
        <v>1</v>
      </c>
      <c r="E14" s="35" t="s">
        <v>1</v>
      </c>
      <c r="F14" s="35"/>
      <c r="G14" s="94" t="s">
        <v>1</v>
      </c>
      <c r="H14" s="94" t="s">
        <v>1</v>
      </c>
      <c r="I14" s="94"/>
      <c r="J14" s="94" t="s">
        <v>1</v>
      </c>
      <c r="K14" s="35" t="s">
        <v>1</v>
      </c>
      <c r="M14" s="35"/>
      <c r="N14" s="35"/>
      <c r="O14" s="35"/>
      <c r="P14" s="35"/>
      <c r="Q14" s="35"/>
      <c r="R14" s="35"/>
      <c r="S14" s="35"/>
      <c r="T14" s="37"/>
      <c r="U14" s="35"/>
    </row>
    <row r="15" spans="1:21" s="36" customFormat="1" ht="15" customHeight="1">
      <c r="A15" s="26"/>
      <c r="B15" s="35"/>
      <c r="C15" s="35"/>
      <c r="D15" s="35"/>
      <c r="E15" s="35"/>
      <c r="F15" s="35"/>
      <c r="G15" s="94"/>
      <c r="H15" s="94"/>
      <c r="I15" s="94"/>
      <c r="J15" s="94"/>
      <c r="K15" s="35"/>
      <c r="M15" s="35"/>
      <c r="N15" s="35"/>
      <c r="O15" s="35"/>
      <c r="P15" s="35"/>
      <c r="Q15" s="35"/>
      <c r="R15" s="35"/>
      <c r="S15" s="35"/>
      <c r="T15" s="37"/>
      <c r="U15" s="35"/>
    </row>
    <row r="16" spans="1:21" s="28" customFormat="1" ht="15" customHeight="1">
      <c r="A16" s="26" t="s">
        <v>11</v>
      </c>
      <c r="B16" s="27">
        <v>18450</v>
      </c>
      <c r="C16" s="27" t="e">
        <f>#REF!/1000</f>
        <v>#REF!</v>
      </c>
      <c r="D16" s="27">
        <v>24589</v>
      </c>
      <c r="E16" s="27">
        <v>49796</v>
      </c>
      <c r="F16" s="27"/>
      <c r="G16" s="91">
        <v>33782</v>
      </c>
      <c r="H16" s="91">
        <v>28283</v>
      </c>
      <c r="I16" s="95"/>
      <c r="J16" s="91">
        <v>66705.454</v>
      </c>
      <c r="K16" s="91">
        <v>50096</v>
      </c>
      <c r="M16" s="26"/>
      <c r="N16" s="26"/>
      <c r="O16" s="26"/>
      <c r="P16" s="26"/>
      <c r="Q16" s="26"/>
      <c r="R16" s="26"/>
      <c r="S16" s="26"/>
      <c r="T16" s="38"/>
      <c r="U16" s="26"/>
    </row>
    <row r="17" spans="1:21" s="28" customFormat="1" ht="15" customHeight="1">
      <c r="A17" s="26"/>
      <c r="B17" s="27"/>
      <c r="C17" s="27"/>
      <c r="D17" s="27"/>
      <c r="E17" s="27"/>
      <c r="F17" s="27"/>
      <c r="G17" s="91"/>
      <c r="H17" s="91"/>
      <c r="I17" s="95"/>
      <c r="J17" s="91"/>
      <c r="K17" s="91"/>
      <c r="M17" s="26"/>
      <c r="N17" s="26"/>
      <c r="O17" s="26"/>
      <c r="P17" s="26"/>
      <c r="Q17" s="26"/>
      <c r="R17" s="26"/>
      <c r="S17" s="26"/>
      <c r="T17" s="38"/>
      <c r="U17" s="26"/>
    </row>
    <row r="18" spans="1:21" s="25" customFormat="1" ht="15" customHeight="1">
      <c r="A18" s="21" t="s">
        <v>13</v>
      </c>
      <c r="B18" s="39">
        <v>3378</v>
      </c>
      <c r="C18" s="40" t="e">
        <f>#REF!/1000</f>
        <v>#REF!</v>
      </c>
      <c r="D18" s="40">
        <v>3282</v>
      </c>
      <c r="E18" s="41">
        <v>3739</v>
      </c>
      <c r="F18" s="42"/>
      <c r="G18" s="96">
        <v>441.98</v>
      </c>
      <c r="H18" s="96">
        <v>265</v>
      </c>
      <c r="I18" s="97"/>
      <c r="J18" s="96">
        <f>832.685-28.157</f>
        <v>804.5279999999999</v>
      </c>
      <c r="K18" s="96">
        <v>539</v>
      </c>
      <c r="M18" s="42"/>
      <c r="N18" s="26"/>
      <c r="O18" s="21"/>
      <c r="P18" s="21"/>
      <c r="Q18" s="21"/>
      <c r="R18" s="21"/>
      <c r="S18" s="21"/>
      <c r="T18" s="23"/>
      <c r="U18" s="21"/>
    </row>
    <row r="19" spans="1:21" s="25" customFormat="1" ht="15" customHeight="1">
      <c r="A19" s="21"/>
      <c r="B19" s="43"/>
      <c r="C19" s="42"/>
      <c r="D19" s="42"/>
      <c r="E19" s="44"/>
      <c r="F19" s="42"/>
      <c r="G19" s="96"/>
      <c r="H19" s="96"/>
      <c r="I19" s="97"/>
      <c r="J19" s="96"/>
      <c r="K19" s="96"/>
      <c r="M19" s="42"/>
      <c r="N19" s="26"/>
      <c r="O19" s="21"/>
      <c r="P19" s="21"/>
      <c r="Q19" s="21"/>
      <c r="R19" s="21"/>
      <c r="S19" s="21"/>
      <c r="T19" s="23"/>
      <c r="U19" s="21"/>
    </row>
    <row r="20" spans="1:21" s="25" customFormat="1" ht="15" customHeight="1">
      <c r="A20" s="21" t="s">
        <v>28</v>
      </c>
      <c r="B20" s="43">
        <v>1193</v>
      </c>
      <c r="C20" s="42" t="e">
        <f>#REF!/1000</f>
        <v>#REF!</v>
      </c>
      <c r="D20" s="42">
        <v>723</v>
      </c>
      <c r="E20" s="44">
        <v>1323</v>
      </c>
      <c r="F20" s="42"/>
      <c r="G20" s="98">
        <v>-30179</v>
      </c>
      <c r="H20" s="98">
        <v>-27362</v>
      </c>
      <c r="I20" s="97"/>
      <c r="J20" s="98">
        <v>-61136</v>
      </c>
      <c r="K20" s="98">
        <v>-48574</v>
      </c>
      <c r="M20" s="42"/>
      <c r="N20" s="26"/>
      <c r="O20" s="21"/>
      <c r="P20" s="21"/>
      <c r="Q20" s="21"/>
      <c r="R20" s="21"/>
      <c r="S20" s="21"/>
      <c r="T20" s="23"/>
      <c r="U20" s="21"/>
    </row>
    <row r="21" spans="1:21" s="25" customFormat="1" ht="15" customHeight="1">
      <c r="A21" s="21"/>
      <c r="B21" s="42"/>
      <c r="C21" s="42"/>
      <c r="D21" s="42"/>
      <c r="E21" s="42"/>
      <c r="F21" s="42"/>
      <c r="G21" s="96"/>
      <c r="H21" s="96"/>
      <c r="I21" s="97"/>
      <c r="J21" s="96"/>
      <c r="K21" s="96"/>
      <c r="M21" s="21"/>
      <c r="N21" s="26"/>
      <c r="O21" s="21"/>
      <c r="P21" s="21"/>
      <c r="Q21" s="21"/>
      <c r="R21" s="21"/>
      <c r="S21" s="21"/>
      <c r="T21" s="23"/>
      <c r="U21" s="21"/>
    </row>
    <row r="22" spans="1:21" s="25" customFormat="1" ht="15" customHeight="1">
      <c r="A22" s="26" t="s">
        <v>45</v>
      </c>
      <c r="B22" s="42">
        <f>SUM(B18:B20)</f>
        <v>4571</v>
      </c>
      <c r="C22" s="42" t="e">
        <f>SUM(C18:C20)</f>
        <v>#REF!</v>
      </c>
      <c r="D22" s="42">
        <f>SUM(D18:D20)</f>
        <v>4005</v>
      </c>
      <c r="E22" s="42">
        <f>SUM(E18:E20)</f>
        <v>5062</v>
      </c>
      <c r="F22" s="42"/>
      <c r="G22" s="96">
        <f>SUM(G16:G20)</f>
        <v>4044.980000000003</v>
      </c>
      <c r="H22" s="96">
        <f>SUM(H16:H20)</f>
        <v>1186</v>
      </c>
      <c r="I22" s="96"/>
      <c r="J22" s="96">
        <f>SUM(J16:J20)</f>
        <v>6373.982000000004</v>
      </c>
      <c r="K22" s="96">
        <f>SUM(K16:K20)</f>
        <v>2061</v>
      </c>
      <c r="M22" s="42"/>
      <c r="N22" s="26"/>
      <c r="O22" s="42"/>
      <c r="P22" s="42"/>
      <c r="Q22" s="42"/>
      <c r="R22" s="42"/>
      <c r="S22" s="42"/>
      <c r="T22" s="45"/>
      <c r="U22" s="42"/>
    </row>
    <row r="23" spans="1:21" s="25" customFormat="1" ht="15" customHeight="1">
      <c r="A23" s="26"/>
      <c r="B23" s="42"/>
      <c r="C23" s="42"/>
      <c r="D23" s="42"/>
      <c r="E23" s="42"/>
      <c r="F23" s="42"/>
      <c r="G23" s="96"/>
      <c r="H23" s="96"/>
      <c r="I23" s="96"/>
      <c r="J23" s="96"/>
      <c r="K23" s="96"/>
      <c r="M23" s="42"/>
      <c r="N23" s="26"/>
      <c r="O23" s="42"/>
      <c r="P23" s="42"/>
      <c r="Q23" s="42"/>
      <c r="R23" s="42"/>
      <c r="S23" s="42"/>
      <c r="T23" s="45"/>
      <c r="U23" s="42"/>
    </row>
    <row r="24" spans="1:21" s="25" customFormat="1" ht="15" customHeight="1">
      <c r="A24" s="21" t="s">
        <v>54</v>
      </c>
      <c r="B24" s="42"/>
      <c r="C24" s="42"/>
      <c r="D24" s="42"/>
      <c r="E24" s="42"/>
      <c r="F24" s="42"/>
      <c r="G24" s="96">
        <v>-349</v>
      </c>
      <c r="H24" s="96">
        <v>-250</v>
      </c>
      <c r="I24" s="96"/>
      <c r="J24" s="96">
        <v>-581.534</v>
      </c>
      <c r="K24" s="96">
        <v>-493</v>
      </c>
      <c r="M24" s="42"/>
      <c r="N24" s="26"/>
      <c r="O24" s="42"/>
      <c r="P24" s="42"/>
      <c r="Q24" s="42"/>
      <c r="R24" s="42"/>
      <c r="S24" s="42"/>
      <c r="T24" s="45"/>
      <c r="U24" s="42"/>
    </row>
    <row r="25" spans="1:21" s="25" customFormat="1" ht="15" customHeight="1">
      <c r="A25" s="26"/>
      <c r="B25" s="42"/>
      <c r="C25" s="42"/>
      <c r="D25" s="42"/>
      <c r="E25" s="42"/>
      <c r="F25" s="42"/>
      <c r="G25" s="96"/>
      <c r="H25" s="96"/>
      <c r="I25" s="96"/>
      <c r="J25" s="96"/>
      <c r="K25" s="96"/>
      <c r="M25" s="42"/>
      <c r="N25" s="26"/>
      <c r="O25" s="42"/>
      <c r="P25" s="42"/>
      <c r="Q25" s="42"/>
      <c r="R25" s="42"/>
      <c r="S25" s="42"/>
      <c r="T25" s="45"/>
      <c r="U25" s="42"/>
    </row>
    <row r="26" spans="1:21" s="25" customFormat="1" ht="15" customHeight="1">
      <c r="A26" s="21" t="s">
        <v>55</v>
      </c>
      <c r="B26" s="24">
        <v>326</v>
      </c>
      <c r="C26" s="24" t="e">
        <f>#REF!/1000</f>
        <v>#REF!</v>
      </c>
      <c r="D26" s="24">
        <v>268</v>
      </c>
      <c r="E26" s="24">
        <v>616</v>
      </c>
      <c r="F26" s="24"/>
      <c r="G26" s="99">
        <v>10</v>
      </c>
      <c r="H26" s="99">
        <v>9</v>
      </c>
      <c r="I26" s="97"/>
      <c r="J26" s="99">
        <v>28.157</v>
      </c>
      <c r="K26" s="99">
        <v>19</v>
      </c>
      <c r="M26" s="42"/>
      <c r="N26" s="26"/>
      <c r="O26" s="21"/>
      <c r="P26" s="21"/>
      <c r="Q26" s="21"/>
      <c r="R26" s="21"/>
      <c r="S26" s="21"/>
      <c r="T26" s="23"/>
      <c r="U26" s="21"/>
    </row>
    <row r="27" spans="1:21" s="25" customFormat="1" ht="15" customHeight="1">
      <c r="A27" s="21"/>
      <c r="B27" s="42"/>
      <c r="C27" s="42"/>
      <c r="D27" s="42"/>
      <c r="E27" s="42"/>
      <c r="F27" s="42"/>
      <c r="G27" s="96"/>
      <c r="H27" s="96"/>
      <c r="I27" s="96"/>
      <c r="J27" s="96"/>
      <c r="K27" s="96"/>
      <c r="M27" s="42"/>
      <c r="N27" s="26"/>
      <c r="O27" s="42"/>
      <c r="P27" s="42"/>
      <c r="Q27" s="42"/>
      <c r="R27" s="42"/>
      <c r="S27" s="42"/>
      <c r="T27" s="45"/>
      <c r="U27" s="42"/>
    </row>
    <row r="28" spans="1:21" s="25" customFormat="1" ht="15" customHeight="1">
      <c r="A28" s="26" t="s">
        <v>70</v>
      </c>
      <c r="B28" s="26" t="e">
        <f>#REF!-B26</f>
        <v>#REF!</v>
      </c>
      <c r="C28" s="26" t="e">
        <f>#REF!-C26</f>
        <v>#REF!</v>
      </c>
      <c r="D28" s="26" t="e">
        <f>#REF!-D26</f>
        <v>#REF!</v>
      </c>
      <c r="E28" s="26" t="e">
        <f>#REF!-E26</f>
        <v>#REF!</v>
      </c>
      <c r="F28" s="26"/>
      <c r="G28" s="95">
        <f>SUM(G22:G26)</f>
        <v>3705.980000000003</v>
      </c>
      <c r="H28" s="95">
        <f>SUM(H22:H26)</f>
        <v>945</v>
      </c>
      <c r="I28" s="95"/>
      <c r="J28" s="95">
        <f>SUM(J22:J26)</f>
        <v>5820.605000000004</v>
      </c>
      <c r="K28" s="95">
        <f>SUM(K22:K26)</f>
        <v>1587</v>
      </c>
      <c r="M28" s="26"/>
      <c r="N28" s="26"/>
      <c r="O28" s="26"/>
      <c r="P28" s="26"/>
      <c r="Q28" s="26"/>
      <c r="R28" s="26"/>
      <c r="S28" s="26"/>
      <c r="T28" s="38"/>
      <c r="U28" s="26"/>
    </row>
    <row r="29" spans="1:21" s="25" customFormat="1" ht="15" customHeight="1">
      <c r="A29" s="26"/>
      <c r="B29" s="26"/>
      <c r="C29" s="26"/>
      <c r="D29" s="26"/>
      <c r="E29" s="26"/>
      <c r="F29" s="26"/>
      <c r="G29" s="95"/>
      <c r="H29" s="95"/>
      <c r="I29" s="95"/>
      <c r="J29" s="95"/>
      <c r="K29" s="95"/>
      <c r="M29" s="26"/>
      <c r="N29" s="26"/>
      <c r="O29" s="26"/>
      <c r="P29" s="26"/>
      <c r="Q29" s="26"/>
      <c r="R29" s="26"/>
      <c r="S29" s="26"/>
      <c r="T29" s="38"/>
      <c r="U29" s="26"/>
    </row>
    <row r="30" spans="1:21" s="25" customFormat="1" ht="15" customHeight="1">
      <c r="A30" s="21" t="s">
        <v>39</v>
      </c>
      <c r="B30" s="24">
        <v>175</v>
      </c>
      <c r="C30" s="24" t="e">
        <f>#REF!/1000</f>
        <v>#REF!</v>
      </c>
      <c r="D30" s="24">
        <v>259</v>
      </c>
      <c r="E30" s="24">
        <v>1722</v>
      </c>
      <c r="F30" s="24"/>
      <c r="G30" s="99">
        <v>-1218</v>
      </c>
      <c r="H30" s="99">
        <v>-1069</v>
      </c>
      <c r="I30" s="96"/>
      <c r="J30" s="99">
        <v>-2033</v>
      </c>
      <c r="K30" s="99">
        <v>-1382</v>
      </c>
      <c r="M30" s="42"/>
      <c r="N30" s="26"/>
      <c r="O30" s="21"/>
      <c r="P30" s="42"/>
      <c r="Q30" s="21"/>
      <c r="R30" s="21"/>
      <c r="S30" s="21"/>
      <c r="T30" s="23"/>
      <c r="U30" s="21"/>
    </row>
    <row r="31" spans="1:21" s="25" customFormat="1" ht="15" customHeight="1">
      <c r="A31" s="21"/>
      <c r="B31" s="24"/>
      <c r="C31" s="24"/>
      <c r="D31" s="24"/>
      <c r="E31" s="24"/>
      <c r="F31" s="24"/>
      <c r="G31" s="100"/>
      <c r="H31" s="100"/>
      <c r="I31" s="96"/>
      <c r="J31" s="100"/>
      <c r="K31" s="100"/>
      <c r="M31" s="42"/>
      <c r="N31" s="26"/>
      <c r="O31" s="21"/>
      <c r="P31" s="42"/>
      <c r="Q31" s="21"/>
      <c r="R31" s="21"/>
      <c r="S31" s="21"/>
      <c r="T31" s="23"/>
      <c r="U31" s="21"/>
    </row>
    <row r="32" spans="1:21" s="25" customFormat="1" ht="15" customHeight="1">
      <c r="A32" s="26" t="s">
        <v>65</v>
      </c>
      <c r="B32" s="26" t="e">
        <f>#REF!-B28</f>
        <v>#REF!</v>
      </c>
      <c r="C32" s="26" t="e">
        <f>#REF!-C28</f>
        <v>#REF!</v>
      </c>
      <c r="D32" s="26" t="e">
        <f>#REF!-D28</f>
        <v>#REF!</v>
      </c>
      <c r="E32" s="26" t="e">
        <f>#REF!-E28</f>
        <v>#REF!</v>
      </c>
      <c r="F32" s="26"/>
      <c r="G32" s="95">
        <f>G28+G30</f>
        <v>2487.980000000003</v>
      </c>
      <c r="H32" s="95">
        <f>H28+H30</f>
        <v>-124</v>
      </c>
      <c r="I32" s="95"/>
      <c r="J32" s="95">
        <f>J28+J30</f>
        <v>3787.605000000004</v>
      </c>
      <c r="K32" s="95">
        <f>K28+K30</f>
        <v>205</v>
      </c>
      <c r="M32" s="26"/>
      <c r="N32" s="26"/>
      <c r="O32" s="26"/>
      <c r="P32" s="26"/>
      <c r="Q32" s="26"/>
      <c r="R32" s="26"/>
      <c r="S32" s="26"/>
      <c r="T32" s="38"/>
      <c r="U32" s="26"/>
    </row>
    <row r="33" spans="1:21" s="25" customFormat="1" ht="15" customHeight="1">
      <c r="A33" s="26"/>
      <c r="B33" s="26"/>
      <c r="C33" s="26"/>
      <c r="D33" s="26"/>
      <c r="E33" s="26"/>
      <c r="F33" s="26"/>
      <c r="G33" s="95"/>
      <c r="H33" s="95"/>
      <c r="I33" s="95"/>
      <c r="J33" s="95"/>
      <c r="K33" s="95"/>
      <c r="M33" s="26"/>
      <c r="N33" s="26"/>
      <c r="O33" s="26"/>
      <c r="P33" s="26"/>
      <c r="Q33" s="26"/>
      <c r="R33" s="26"/>
      <c r="S33" s="26"/>
      <c r="T33" s="38"/>
      <c r="U33" s="26"/>
    </row>
    <row r="34" spans="1:21" s="25" customFormat="1" ht="15" customHeight="1">
      <c r="A34" s="21" t="s">
        <v>35</v>
      </c>
      <c r="B34" s="24">
        <v>175</v>
      </c>
      <c r="C34" s="24" t="e">
        <f>#REF!/1000</f>
        <v>#REF!</v>
      </c>
      <c r="D34" s="24">
        <v>259</v>
      </c>
      <c r="E34" s="24">
        <v>1722</v>
      </c>
      <c r="F34" s="24"/>
      <c r="G34" s="99">
        <v>0</v>
      </c>
      <c r="H34" s="99">
        <v>0</v>
      </c>
      <c r="I34" s="96"/>
      <c r="J34" s="99">
        <v>0</v>
      </c>
      <c r="K34" s="99">
        <v>0</v>
      </c>
      <c r="M34" s="42"/>
      <c r="N34" s="26"/>
      <c r="O34" s="21"/>
      <c r="P34" s="42"/>
      <c r="Q34" s="21"/>
      <c r="R34" s="21"/>
      <c r="S34" s="21"/>
      <c r="T34" s="23"/>
      <c r="U34" s="21"/>
    </row>
    <row r="35" spans="1:21" s="25" customFormat="1" ht="15" customHeight="1">
      <c r="A35" s="21"/>
      <c r="B35" s="24"/>
      <c r="C35" s="24"/>
      <c r="D35" s="24"/>
      <c r="E35" s="24"/>
      <c r="F35" s="24"/>
      <c r="G35" s="100"/>
      <c r="H35" s="100"/>
      <c r="I35" s="96"/>
      <c r="J35" s="100"/>
      <c r="K35" s="100"/>
      <c r="M35" s="42"/>
      <c r="N35" s="26"/>
      <c r="O35" s="21"/>
      <c r="P35" s="42"/>
      <c r="Q35" s="21"/>
      <c r="R35" s="21"/>
      <c r="S35" s="21"/>
      <c r="T35" s="23"/>
      <c r="U35" s="21"/>
    </row>
    <row r="36" spans="1:21" s="25" customFormat="1" ht="15" customHeight="1" thickBot="1">
      <c r="A36" s="26" t="s">
        <v>66</v>
      </c>
      <c r="B36" s="26" t="e">
        <f>+B28-B30</f>
        <v>#REF!</v>
      </c>
      <c r="C36" s="26" t="e">
        <f>C28-C30</f>
        <v>#REF!</v>
      </c>
      <c r="D36" s="26" t="e">
        <f>+D28-D30</f>
        <v>#REF!</v>
      </c>
      <c r="E36" s="26" t="e">
        <f>+E28-E30</f>
        <v>#REF!</v>
      </c>
      <c r="F36" s="26"/>
      <c r="G36" s="101">
        <f>+G32+G34</f>
        <v>2487.980000000003</v>
      </c>
      <c r="H36" s="101">
        <f>+H32+H34</f>
        <v>-124</v>
      </c>
      <c r="I36" s="95"/>
      <c r="J36" s="101">
        <f>+J32+J34</f>
        <v>3787.605000000004</v>
      </c>
      <c r="K36" s="101">
        <f>+K32+K34</f>
        <v>205</v>
      </c>
      <c r="M36" s="26"/>
      <c r="N36" s="26"/>
      <c r="O36" s="26"/>
      <c r="P36" s="26"/>
      <c r="Q36" s="26"/>
      <c r="R36" s="26"/>
      <c r="S36" s="26"/>
      <c r="T36" s="38"/>
      <c r="U36" s="26"/>
    </row>
    <row r="37" spans="1:21" s="22" customFormat="1" ht="15" customHeight="1" thickTop="1">
      <c r="A37" s="20"/>
      <c r="B37" s="21"/>
      <c r="C37" s="21"/>
      <c r="D37" s="21"/>
      <c r="E37" s="21"/>
      <c r="F37" s="21"/>
      <c r="G37" s="97"/>
      <c r="H37" s="97"/>
      <c r="I37" s="97"/>
      <c r="J37" s="97"/>
      <c r="K37" s="21"/>
      <c r="M37" s="21"/>
      <c r="N37" s="26"/>
      <c r="O37" s="21"/>
      <c r="P37" s="21"/>
      <c r="Q37" s="21"/>
      <c r="R37" s="21"/>
      <c r="S37" s="21"/>
      <c r="T37" s="23"/>
      <c r="U37" s="21"/>
    </row>
    <row r="38" spans="1:21" s="22" customFormat="1" ht="15" customHeight="1">
      <c r="A38" s="20"/>
      <c r="B38" s="21"/>
      <c r="C38" s="21"/>
      <c r="D38" s="21"/>
      <c r="E38" s="21"/>
      <c r="F38" s="21"/>
      <c r="G38" s="97"/>
      <c r="H38" s="97"/>
      <c r="I38" s="97"/>
      <c r="J38" s="97"/>
      <c r="K38" s="21"/>
      <c r="M38" s="21"/>
      <c r="N38" s="26"/>
      <c r="O38" s="21"/>
      <c r="P38" s="21"/>
      <c r="Q38" s="21"/>
      <c r="R38" s="21"/>
      <c r="S38" s="21"/>
      <c r="T38" s="23"/>
      <c r="U38" s="21"/>
    </row>
    <row r="39" spans="1:21" s="25" customFormat="1" ht="15" customHeight="1">
      <c r="A39" s="21" t="s">
        <v>67</v>
      </c>
      <c r="B39" s="21"/>
      <c r="C39" s="21"/>
      <c r="D39" s="21"/>
      <c r="E39" s="21"/>
      <c r="F39" s="21"/>
      <c r="G39" s="102">
        <f>G36/74000*100</f>
        <v>3.3621351351351394</v>
      </c>
      <c r="H39" s="102">
        <f>H36/74000*100</f>
        <v>-0.16756756756756758</v>
      </c>
      <c r="I39" s="102"/>
      <c r="J39" s="102">
        <f>J36/74000*100</f>
        <v>5.118385135135141</v>
      </c>
      <c r="K39" s="102">
        <f>K36/74000*100</f>
        <v>0.27702702702702703</v>
      </c>
      <c r="M39" s="47"/>
      <c r="N39" s="26"/>
      <c r="O39" s="21"/>
      <c r="P39" s="21"/>
      <c r="Q39" s="21"/>
      <c r="R39" s="21"/>
      <c r="S39" s="21"/>
      <c r="T39" s="23"/>
      <c r="U39" s="21"/>
    </row>
    <row r="40" spans="1:21" s="25" customFormat="1" ht="15" customHeight="1">
      <c r="A40" s="21"/>
      <c r="B40" s="21"/>
      <c r="C40" s="21"/>
      <c r="D40" s="21"/>
      <c r="E40" s="21"/>
      <c r="F40" s="21"/>
      <c r="G40" s="102"/>
      <c r="H40" s="102"/>
      <c r="I40" s="102"/>
      <c r="J40" s="102"/>
      <c r="K40" s="47"/>
      <c r="M40" s="47"/>
      <c r="N40" s="26"/>
      <c r="O40" s="21"/>
      <c r="P40" s="21"/>
      <c r="Q40" s="21"/>
      <c r="R40" s="21"/>
      <c r="S40" s="21"/>
      <c r="T40" s="23"/>
      <c r="U40" s="21"/>
    </row>
    <row r="41" spans="1:21" s="22" customFormat="1" ht="15" customHeight="1">
      <c r="A41" s="21" t="s">
        <v>36</v>
      </c>
      <c r="B41" s="20"/>
      <c r="C41" s="21"/>
      <c r="D41" s="21"/>
      <c r="E41" s="21"/>
      <c r="F41" s="21"/>
      <c r="G41" s="96" t="s">
        <v>29</v>
      </c>
      <c r="H41" s="96" t="s">
        <v>29</v>
      </c>
      <c r="I41" s="96"/>
      <c r="J41" s="96" t="s">
        <v>29</v>
      </c>
      <c r="K41" s="42" t="s">
        <v>29</v>
      </c>
      <c r="M41" s="21"/>
      <c r="N41" s="26"/>
      <c r="O41" s="20"/>
      <c r="P41" s="20"/>
      <c r="Q41" s="20"/>
      <c r="R41" s="20"/>
      <c r="S41" s="21"/>
      <c r="T41" s="23"/>
      <c r="U41" s="21"/>
    </row>
    <row r="42" spans="1:20" s="22" customFormat="1" ht="15" customHeight="1">
      <c r="A42" s="20"/>
      <c r="B42" s="20"/>
      <c r="C42" s="21"/>
      <c r="D42" s="21"/>
      <c r="E42" s="21"/>
      <c r="F42" s="21"/>
      <c r="G42" s="97"/>
      <c r="H42" s="97"/>
      <c r="I42" s="87"/>
      <c r="J42" s="97"/>
      <c r="L42" s="21"/>
      <c r="M42" s="21"/>
      <c r="N42" s="26"/>
      <c r="O42" s="20"/>
      <c r="P42" s="20"/>
      <c r="Q42" s="20"/>
      <c r="R42" s="20"/>
      <c r="S42" s="25"/>
      <c r="T42" s="48"/>
    </row>
    <row r="43" spans="1:20" s="22" customFormat="1" ht="15" customHeight="1">
      <c r="A43" s="13" t="s">
        <v>76</v>
      </c>
      <c r="B43" s="20"/>
      <c r="C43" s="21"/>
      <c r="D43" s="21"/>
      <c r="E43" s="21"/>
      <c r="F43" s="21"/>
      <c r="G43" s="128"/>
      <c r="H43" s="103"/>
      <c r="I43" s="103"/>
      <c r="J43" s="87"/>
      <c r="N43" s="26"/>
      <c r="S43" s="25"/>
      <c r="T43" s="48"/>
    </row>
    <row r="44" spans="1:20" s="22" customFormat="1" ht="15" customHeight="1">
      <c r="A44" s="20"/>
      <c r="B44" s="20"/>
      <c r="C44" s="20"/>
      <c r="D44" s="20"/>
      <c r="E44" s="20"/>
      <c r="F44" s="20"/>
      <c r="G44" s="129"/>
      <c r="H44" s="87"/>
      <c r="I44" s="103"/>
      <c r="J44" s="103"/>
      <c r="K44" s="20"/>
      <c r="L44" s="50"/>
      <c r="M44" s="21"/>
      <c r="N44" s="26"/>
      <c r="O44" s="20"/>
      <c r="P44" s="20"/>
      <c r="Q44" s="20"/>
      <c r="R44" s="20"/>
      <c r="S44" s="25"/>
      <c r="T44" s="48"/>
    </row>
    <row r="45" spans="1:20" s="22" customFormat="1" ht="15" customHeight="1">
      <c r="A45" s="20"/>
      <c r="B45" s="21"/>
      <c r="C45" s="21"/>
      <c r="D45" s="21"/>
      <c r="E45" s="21"/>
      <c r="F45" s="20"/>
      <c r="G45" s="87"/>
      <c r="H45" s="87"/>
      <c r="I45" s="103"/>
      <c r="J45" s="103"/>
      <c r="K45" s="20"/>
      <c r="L45" s="20"/>
      <c r="M45" s="21"/>
      <c r="O45" s="20"/>
      <c r="P45" s="20"/>
      <c r="Q45" s="20"/>
      <c r="R45" s="20"/>
      <c r="S45" s="20"/>
      <c r="T45" s="48"/>
    </row>
    <row r="46" spans="1:20" s="22" customFormat="1" ht="15" customHeight="1">
      <c r="A46" s="20"/>
      <c r="B46" s="21"/>
      <c r="C46" s="21"/>
      <c r="D46" s="21"/>
      <c r="E46" s="21"/>
      <c r="F46" s="20"/>
      <c r="G46" s="87"/>
      <c r="H46" s="87"/>
      <c r="I46" s="103"/>
      <c r="J46" s="103"/>
      <c r="K46" s="20"/>
      <c r="L46" s="20"/>
      <c r="M46" s="21"/>
      <c r="O46" s="20"/>
      <c r="P46" s="20"/>
      <c r="Q46" s="20"/>
      <c r="R46" s="20"/>
      <c r="S46" s="20"/>
      <c r="T46" s="48"/>
    </row>
    <row r="47" spans="1:20" s="22" customFormat="1" ht="15" customHeight="1">
      <c r="A47" s="20"/>
      <c r="B47" s="21"/>
      <c r="C47" s="21"/>
      <c r="D47" s="21"/>
      <c r="E47" s="21"/>
      <c r="F47" s="20"/>
      <c r="G47" s="87"/>
      <c r="H47" s="87"/>
      <c r="I47" s="103"/>
      <c r="J47" s="103"/>
      <c r="K47" s="20"/>
      <c r="M47" s="21"/>
      <c r="O47" s="20"/>
      <c r="P47" s="20"/>
      <c r="Q47" s="20"/>
      <c r="R47" s="20"/>
      <c r="S47" s="20"/>
      <c r="T47" s="48"/>
    </row>
    <row r="48" spans="1:20" s="22" customFormat="1" ht="15" customHeight="1">
      <c r="A48" s="20"/>
      <c r="B48" s="21"/>
      <c r="C48" s="21"/>
      <c r="D48" s="21"/>
      <c r="E48" s="21"/>
      <c r="F48" s="20"/>
      <c r="G48" s="97"/>
      <c r="H48" s="87"/>
      <c r="I48" s="103"/>
      <c r="J48" s="103"/>
      <c r="K48" s="20"/>
      <c r="L48" s="50"/>
      <c r="M48" s="21"/>
      <c r="O48" s="20"/>
      <c r="P48" s="20"/>
      <c r="Q48" s="20"/>
      <c r="R48" s="20"/>
      <c r="S48" s="20"/>
      <c r="T48" s="48"/>
    </row>
    <row r="49" spans="1:20" s="22" customFormat="1" ht="15" customHeight="1">
      <c r="A49" s="20"/>
      <c r="B49" s="21"/>
      <c r="C49" s="21"/>
      <c r="D49" s="21"/>
      <c r="E49" s="21"/>
      <c r="F49" s="20"/>
      <c r="G49" s="103"/>
      <c r="H49" s="87"/>
      <c r="I49" s="103"/>
      <c r="J49" s="103"/>
      <c r="K49" s="20"/>
      <c r="M49" s="21"/>
      <c r="N49" s="21"/>
      <c r="O49" s="20"/>
      <c r="P49" s="20"/>
      <c r="Q49" s="20"/>
      <c r="R49" s="20"/>
      <c r="S49" s="21"/>
      <c r="T49" s="48"/>
    </row>
    <row r="50" spans="1:20" s="22" customFormat="1" ht="15" customHeight="1">
      <c r="A50" s="20"/>
      <c r="B50" s="21"/>
      <c r="C50" s="21"/>
      <c r="D50" s="21"/>
      <c r="E50" s="21"/>
      <c r="F50" s="20"/>
      <c r="G50" s="87"/>
      <c r="H50" s="87"/>
      <c r="I50" s="103"/>
      <c r="J50" s="103"/>
      <c r="P50" s="20"/>
      <c r="T50" s="48"/>
    </row>
    <row r="51" spans="1:20" s="22" customFormat="1" ht="15" customHeight="1">
      <c r="A51" s="20"/>
      <c r="B51" s="21"/>
      <c r="C51" s="21"/>
      <c r="D51" s="21"/>
      <c r="E51" s="21"/>
      <c r="F51" s="20"/>
      <c r="G51" s="97"/>
      <c r="H51" s="97"/>
      <c r="I51" s="103"/>
      <c r="J51" s="103"/>
      <c r="S51" s="25"/>
      <c r="T51" s="48"/>
    </row>
    <row r="52" spans="1:20" s="22" customFormat="1" ht="15" customHeight="1">
      <c r="A52" s="20"/>
      <c r="B52" s="21"/>
      <c r="C52" s="21"/>
      <c r="D52" s="21"/>
      <c r="E52" s="21"/>
      <c r="F52" s="20"/>
      <c r="G52" s="97"/>
      <c r="H52" s="97"/>
      <c r="I52" s="103"/>
      <c r="J52" s="103"/>
      <c r="K52" s="20"/>
      <c r="S52" s="25"/>
      <c r="T52" s="48"/>
    </row>
    <row r="53" spans="1:20" s="22" customFormat="1" ht="15" customHeight="1">
      <c r="A53" s="20"/>
      <c r="B53" s="21"/>
      <c r="C53" s="21"/>
      <c r="D53" s="21"/>
      <c r="E53" s="21"/>
      <c r="F53" s="20"/>
      <c r="G53" s="87"/>
      <c r="H53" s="87"/>
      <c r="I53" s="103"/>
      <c r="J53" s="103"/>
      <c r="S53" s="25"/>
      <c r="T53" s="48"/>
    </row>
    <row r="54" spans="1:20" s="22" customFormat="1" ht="15" customHeight="1">
      <c r="A54" s="20"/>
      <c r="B54" s="21"/>
      <c r="C54" s="21"/>
      <c r="D54" s="21"/>
      <c r="E54" s="21"/>
      <c r="F54" s="20"/>
      <c r="G54" s="97"/>
      <c r="H54" s="87"/>
      <c r="I54" s="103"/>
      <c r="J54" s="103"/>
      <c r="S54" s="25"/>
      <c r="T54" s="48"/>
    </row>
    <row r="55" spans="1:20" s="22" customFormat="1" ht="15" customHeight="1">
      <c r="A55" s="20"/>
      <c r="B55" s="21"/>
      <c r="C55" s="21"/>
      <c r="D55" s="21"/>
      <c r="E55" s="21"/>
      <c r="F55" s="20"/>
      <c r="G55" s="97"/>
      <c r="H55" s="87"/>
      <c r="I55" s="103"/>
      <c r="J55" s="103"/>
      <c r="S55" s="25"/>
      <c r="T55" s="48"/>
    </row>
    <row r="56" spans="1:20" s="22" customFormat="1" ht="15" customHeight="1">
      <c r="A56" s="20"/>
      <c r="B56" s="21"/>
      <c r="C56" s="21"/>
      <c r="D56" s="21"/>
      <c r="E56" s="21"/>
      <c r="F56" s="20"/>
      <c r="G56" s="97"/>
      <c r="H56" s="87"/>
      <c r="I56" s="103"/>
      <c r="J56" s="103"/>
      <c r="S56" s="25"/>
      <c r="T56" s="48"/>
    </row>
    <row r="57" spans="1:20" s="22" customFormat="1" ht="15" customHeight="1">
      <c r="A57" s="20"/>
      <c r="B57" s="21"/>
      <c r="C57" s="21"/>
      <c r="D57" s="21"/>
      <c r="E57" s="21"/>
      <c r="F57" s="20"/>
      <c r="G57" s="87"/>
      <c r="H57" s="87"/>
      <c r="I57" s="97"/>
      <c r="J57" s="97"/>
      <c r="S57" s="25"/>
      <c r="T57" s="48"/>
    </row>
    <row r="58" spans="1:21" s="22" customFormat="1" ht="15" customHeight="1">
      <c r="A58" s="20"/>
      <c r="B58" s="20"/>
      <c r="C58" s="21"/>
      <c r="D58" s="21"/>
      <c r="E58" s="21"/>
      <c r="F58" s="21"/>
      <c r="G58" s="97"/>
      <c r="H58" s="97"/>
      <c r="I58" s="97"/>
      <c r="J58" s="97"/>
      <c r="K58" s="20"/>
      <c r="M58" s="21"/>
      <c r="N58" s="21"/>
      <c r="O58" s="20"/>
      <c r="P58" s="20"/>
      <c r="Q58" s="20"/>
      <c r="R58" s="20"/>
      <c r="S58" s="21"/>
      <c r="T58" s="23"/>
      <c r="U58" s="21"/>
    </row>
    <row r="59" spans="1:21" s="22" customFormat="1" ht="15" customHeight="1">
      <c r="A59" s="20"/>
      <c r="B59" s="20"/>
      <c r="C59" s="21"/>
      <c r="D59" s="21"/>
      <c r="E59" s="21"/>
      <c r="F59" s="21"/>
      <c r="G59" s="97"/>
      <c r="H59" s="97"/>
      <c r="I59" s="97"/>
      <c r="J59" s="97"/>
      <c r="K59" s="20"/>
      <c r="M59" s="21"/>
      <c r="N59" s="21"/>
      <c r="O59" s="20"/>
      <c r="P59" s="20"/>
      <c r="Q59" s="20"/>
      <c r="R59" s="20"/>
      <c r="S59" s="21"/>
      <c r="T59" s="23"/>
      <c r="U59" s="21"/>
    </row>
    <row r="60" spans="1:21" s="22" customFormat="1" ht="15" customHeight="1">
      <c r="A60" s="20"/>
      <c r="B60" s="20"/>
      <c r="C60" s="21"/>
      <c r="D60" s="21"/>
      <c r="E60" s="21"/>
      <c r="F60" s="21"/>
      <c r="G60" s="97"/>
      <c r="H60" s="97"/>
      <c r="I60" s="97"/>
      <c r="J60" s="97"/>
      <c r="K60" s="20"/>
      <c r="M60" s="21"/>
      <c r="N60" s="21"/>
      <c r="O60" s="20"/>
      <c r="P60" s="20"/>
      <c r="Q60" s="20"/>
      <c r="R60" s="20"/>
      <c r="S60" s="21"/>
      <c r="T60" s="23"/>
      <c r="U60" s="21"/>
    </row>
    <row r="61" spans="1:21" s="22" customFormat="1" ht="15" customHeight="1">
      <c r="A61" s="20"/>
      <c r="B61" s="20"/>
      <c r="C61" s="21"/>
      <c r="D61" s="21"/>
      <c r="E61" s="21"/>
      <c r="F61" s="21"/>
      <c r="G61" s="97"/>
      <c r="H61" s="97"/>
      <c r="I61" s="97"/>
      <c r="J61" s="97"/>
      <c r="K61" s="20"/>
      <c r="M61" s="21"/>
      <c r="N61" s="21"/>
      <c r="O61" s="20"/>
      <c r="P61" s="20"/>
      <c r="Q61" s="20"/>
      <c r="R61" s="20"/>
      <c r="S61" s="21"/>
      <c r="T61" s="23"/>
      <c r="U61" s="21"/>
    </row>
    <row r="62" spans="1:21" s="22" customFormat="1" ht="15" customHeight="1">
      <c r="A62" s="20"/>
      <c r="B62" s="20"/>
      <c r="C62" s="21"/>
      <c r="D62" s="21"/>
      <c r="E62" s="21"/>
      <c r="F62" s="21"/>
      <c r="G62" s="97"/>
      <c r="H62" s="97"/>
      <c r="I62" s="97"/>
      <c r="J62" s="97"/>
      <c r="K62" s="20"/>
      <c r="M62" s="21"/>
      <c r="N62" s="21"/>
      <c r="O62" s="20"/>
      <c r="P62" s="20"/>
      <c r="Q62" s="20"/>
      <c r="R62" s="20"/>
      <c r="S62" s="21"/>
      <c r="T62" s="23"/>
      <c r="U62" s="21"/>
    </row>
    <row r="63" spans="1:21" s="22" customFormat="1" ht="15" customHeight="1">
      <c r="A63" s="20"/>
      <c r="B63" s="20"/>
      <c r="C63" s="21"/>
      <c r="D63" s="21"/>
      <c r="E63" s="21"/>
      <c r="F63" s="21"/>
      <c r="G63" s="97"/>
      <c r="H63" s="97"/>
      <c r="I63" s="97"/>
      <c r="J63" s="97"/>
      <c r="K63" s="20"/>
      <c r="M63" s="21"/>
      <c r="N63" s="21"/>
      <c r="O63" s="20"/>
      <c r="P63" s="20"/>
      <c r="Q63" s="20"/>
      <c r="R63" s="20"/>
      <c r="S63" s="21"/>
      <c r="T63" s="23"/>
      <c r="U63" s="21"/>
    </row>
    <row r="64" spans="1:21" s="22" customFormat="1" ht="15" customHeight="1">
      <c r="A64" s="20"/>
      <c r="B64" s="20"/>
      <c r="C64" s="21"/>
      <c r="D64" s="21"/>
      <c r="E64" s="21"/>
      <c r="F64" s="21"/>
      <c r="G64" s="97"/>
      <c r="H64" s="97"/>
      <c r="I64" s="97"/>
      <c r="J64" s="97"/>
      <c r="K64" s="20"/>
      <c r="M64" s="21"/>
      <c r="N64" s="21"/>
      <c r="O64" s="20"/>
      <c r="P64" s="20"/>
      <c r="Q64" s="20"/>
      <c r="R64" s="20"/>
      <c r="S64" s="21"/>
      <c r="T64" s="23"/>
      <c r="U64" s="21"/>
    </row>
    <row r="65" spans="1:21" s="22" customFormat="1" ht="15" customHeight="1">
      <c r="A65" s="20"/>
      <c r="B65" s="20"/>
      <c r="C65" s="21"/>
      <c r="D65" s="21"/>
      <c r="E65" s="21"/>
      <c r="F65" s="21"/>
      <c r="G65" s="97"/>
      <c r="H65" s="97"/>
      <c r="I65" s="97"/>
      <c r="J65" s="97"/>
      <c r="K65" s="20"/>
      <c r="M65" s="21"/>
      <c r="N65" s="21"/>
      <c r="O65" s="20"/>
      <c r="P65" s="20"/>
      <c r="Q65" s="20"/>
      <c r="R65" s="20"/>
      <c r="S65" s="21"/>
      <c r="T65" s="23"/>
      <c r="U65" s="21"/>
    </row>
    <row r="66" spans="1:21" s="22" customFormat="1" ht="15" customHeight="1">
      <c r="A66" s="20"/>
      <c r="B66" s="20"/>
      <c r="C66" s="21"/>
      <c r="D66" s="21"/>
      <c r="E66" s="21"/>
      <c r="F66" s="21"/>
      <c r="G66" s="97"/>
      <c r="H66" s="97"/>
      <c r="I66" s="97"/>
      <c r="J66" s="97"/>
      <c r="K66" s="20"/>
      <c r="M66" s="21"/>
      <c r="N66" s="21"/>
      <c r="O66" s="20"/>
      <c r="P66" s="20"/>
      <c r="Q66" s="20"/>
      <c r="R66" s="20"/>
      <c r="S66" s="21"/>
      <c r="T66" s="23"/>
      <c r="U66" s="21"/>
    </row>
    <row r="67" spans="1:21" s="22" customFormat="1" ht="15" customHeight="1">
      <c r="A67" s="20"/>
      <c r="B67" s="20"/>
      <c r="C67" s="21"/>
      <c r="D67" s="21"/>
      <c r="E67" s="21"/>
      <c r="F67" s="21"/>
      <c r="G67" s="97"/>
      <c r="H67" s="97"/>
      <c r="I67" s="97"/>
      <c r="J67" s="97"/>
      <c r="K67" s="20"/>
      <c r="M67" s="21"/>
      <c r="N67" s="21"/>
      <c r="O67" s="20"/>
      <c r="P67" s="20"/>
      <c r="Q67" s="20"/>
      <c r="R67" s="20"/>
      <c r="S67" s="21"/>
      <c r="T67" s="23"/>
      <c r="U67" s="21"/>
    </row>
    <row r="68" spans="1:21" s="22" customFormat="1" ht="15" customHeight="1">
      <c r="A68" s="20"/>
      <c r="B68" s="20"/>
      <c r="C68" s="21"/>
      <c r="D68" s="21"/>
      <c r="E68" s="21"/>
      <c r="F68" s="21"/>
      <c r="G68" s="97"/>
      <c r="H68" s="97"/>
      <c r="I68" s="97"/>
      <c r="J68" s="97"/>
      <c r="K68" s="20"/>
      <c r="M68" s="21"/>
      <c r="N68" s="21"/>
      <c r="O68" s="20"/>
      <c r="P68" s="20"/>
      <c r="Q68" s="20"/>
      <c r="R68" s="20"/>
      <c r="S68" s="21"/>
      <c r="T68" s="23"/>
      <c r="U68" s="21"/>
    </row>
    <row r="69" spans="1:21" s="22" customFormat="1" ht="15" customHeight="1">
      <c r="A69" s="20"/>
      <c r="B69" s="20"/>
      <c r="C69" s="21"/>
      <c r="D69" s="21"/>
      <c r="E69" s="21"/>
      <c r="F69" s="21"/>
      <c r="G69" s="97"/>
      <c r="H69" s="97"/>
      <c r="I69" s="97"/>
      <c r="J69" s="97"/>
      <c r="K69" s="20"/>
      <c r="M69" s="21"/>
      <c r="N69" s="21"/>
      <c r="O69" s="20"/>
      <c r="P69" s="20"/>
      <c r="Q69" s="20"/>
      <c r="R69" s="20"/>
      <c r="S69" s="21"/>
      <c r="T69" s="23"/>
      <c r="U69" s="21"/>
    </row>
    <row r="70" spans="1:21" s="22" customFormat="1" ht="15" customHeight="1">
      <c r="A70" s="20"/>
      <c r="B70" s="20"/>
      <c r="C70" s="21"/>
      <c r="D70" s="21"/>
      <c r="E70" s="21"/>
      <c r="F70" s="21"/>
      <c r="G70" s="97"/>
      <c r="H70" s="97"/>
      <c r="I70" s="97"/>
      <c r="J70" s="97"/>
      <c r="K70" s="20"/>
      <c r="M70" s="21"/>
      <c r="N70" s="21"/>
      <c r="O70" s="20"/>
      <c r="P70" s="20"/>
      <c r="Q70" s="20"/>
      <c r="R70" s="20"/>
      <c r="S70" s="21"/>
      <c r="T70" s="23"/>
      <c r="U70" s="21"/>
    </row>
    <row r="71" spans="1:21" s="22" customFormat="1" ht="15" customHeight="1">
      <c r="A71" s="20"/>
      <c r="B71" s="20"/>
      <c r="C71" s="21"/>
      <c r="D71" s="21"/>
      <c r="E71" s="21"/>
      <c r="F71" s="21"/>
      <c r="G71" s="97"/>
      <c r="H71" s="97"/>
      <c r="I71" s="97"/>
      <c r="J71" s="97"/>
      <c r="K71" s="20"/>
      <c r="M71" s="21"/>
      <c r="N71" s="21"/>
      <c r="O71" s="20"/>
      <c r="P71" s="20"/>
      <c r="Q71" s="20"/>
      <c r="R71" s="20"/>
      <c r="S71" s="21"/>
      <c r="T71" s="23"/>
      <c r="U71" s="21"/>
    </row>
    <row r="72" spans="1:21" s="22" customFormat="1" ht="15" customHeight="1">
      <c r="A72" s="20"/>
      <c r="B72" s="20"/>
      <c r="C72" s="21"/>
      <c r="D72" s="21"/>
      <c r="E72" s="21"/>
      <c r="F72" s="21"/>
      <c r="G72" s="97"/>
      <c r="H72" s="97"/>
      <c r="I72" s="97"/>
      <c r="J72" s="97"/>
      <c r="K72" s="20"/>
      <c r="M72" s="21"/>
      <c r="N72" s="21"/>
      <c r="O72" s="20"/>
      <c r="P72" s="20"/>
      <c r="Q72" s="20"/>
      <c r="R72" s="20"/>
      <c r="S72" s="21"/>
      <c r="T72" s="23"/>
      <c r="U72" s="21"/>
    </row>
    <row r="73" spans="1:21" s="22" customFormat="1" ht="15" customHeight="1">
      <c r="A73" s="20"/>
      <c r="B73" s="20"/>
      <c r="C73" s="21"/>
      <c r="D73" s="21"/>
      <c r="E73" s="21"/>
      <c r="F73" s="21"/>
      <c r="G73" s="97"/>
      <c r="H73" s="97"/>
      <c r="I73" s="97"/>
      <c r="J73" s="97"/>
      <c r="K73" s="20"/>
      <c r="M73" s="21"/>
      <c r="N73" s="21"/>
      <c r="O73" s="20"/>
      <c r="P73" s="20"/>
      <c r="Q73" s="20"/>
      <c r="R73" s="20"/>
      <c r="S73" s="21"/>
      <c r="T73" s="23"/>
      <c r="U73" s="21"/>
    </row>
    <row r="74" spans="1:21" s="22" customFormat="1" ht="15" customHeight="1">
      <c r="A74" s="20"/>
      <c r="B74" s="20"/>
      <c r="C74" s="21"/>
      <c r="D74" s="21"/>
      <c r="E74" s="21"/>
      <c r="F74" s="21"/>
      <c r="G74" s="97"/>
      <c r="H74" s="97"/>
      <c r="I74" s="97"/>
      <c r="J74" s="97"/>
      <c r="K74" s="20"/>
      <c r="M74" s="21"/>
      <c r="N74" s="21"/>
      <c r="O74" s="20"/>
      <c r="P74" s="20"/>
      <c r="Q74" s="20"/>
      <c r="R74" s="20"/>
      <c r="S74" s="21"/>
      <c r="T74" s="23"/>
      <c r="U74" s="21"/>
    </row>
    <row r="75" spans="1:21" s="22" customFormat="1" ht="15" customHeight="1">
      <c r="A75" s="20"/>
      <c r="B75" s="20"/>
      <c r="C75" s="21"/>
      <c r="D75" s="21"/>
      <c r="E75" s="21"/>
      <c r="F75" s="21"/>
      <c r="G75" s="97"/>
      <c r="H75" s="97"/>
      <c r="I75" s="97"/>
      <c r="J75" s="97"/>
      <c r="K75" s="20"/>
      <c r="M75" s="21"/>
      <c r="N75" s="21"/>
      <c r="O75" s="20"/>
      <c r="P75" s="20"/>
      <c r="Q75" s="20"/>
      <c r="R75" s="20"/>
      <c r="S75" s="21"/>
      <c r="T75" s="23"/>
      <c r="U75" s="21"/>
    </row>
    <row r="76" spans="1:21" s="22" customFormat="1" ht="15" customHeight="1">
      <c r="A76" s="20"/>
      <c r="B76" s="20"/>
      <c r="C76" s="21"/>
      <c r="D76" s="21"/>
      <c r="E76" s="21"/>
      <c r="F76" s="21"/>
      <c r="G76" s="97"/>
      <c r="H76" s="97"/>
      <c r="I76" s="97"/>
      <c r="J76" s="97"/>
      <c r="K76" s="20"/>
      <c r="M76" s="21"/>
      <c r="N76" s="21"/>
      <c r="O76" s="20"/>
      <c r="P76" s="20"/>
      <c r="Q76" s="20"/>
      <c r="R76" s="20"/>
      <c r="S76" s="21"/>
      <c r="T76" s="23"/>
      <c r="U76" s="21"/>
    </row>
    <row r="77" spans="1:21" s="22" customFormat="1" ht="15" customHeight="1">
      <c r="A77" s="20"/>
      <c r="B77" s="20"/>
      <c r="C77" s="21"/>
      <c r="D77" s="21"/>
      <c r="E77" s="21"/>
      <c r="F77" s="21"/>
      <c r="G77" s="97"/>
      <c r="H77" s="97"/>
      <c r="I77" s="97"/>
      <c r="J77" s="97"/>
      <c r="K77" s="20"/>
      <c r="M77" s="21"/>
      <c r="N77" s="21"/>
      <c r="O77" s="20"/>
      <c r="P77" s="20"/>
      <c r="Q77" s="20"/>
      <c r="R77" s="20"/>
      <c r="S77" s="21"/>
      <c r="T77" s="23"/>
      <c r="U77" s="21"/>
    </row>
    <row r="78" spans="1:21" s="22" customFormat="1" ht="15" customHeight="1">
      <c r="A78" s="20"/>
      <c r="B78" s="20"/>
      <c r="C78" s="21"/>
      <c r="D78" s="21"/>
      <c r="E78" s="21"/>
      <c r="F78" s="21"/>
      <c r="G78" s="97"/>
      <c r="H78" s="97"/>
      <c r="I78" s="97"/>
      <c r="J78" s="97"/>
      <c r="K78" s="20"/>
      <c r="M78" s="21"/>
      <c r="N78" s="21"/>
      <c r="O78" s="20"/>
      <c r="P78" s="20"/>
      <c r="Q78" s="20"/>
      <c r="R78" s="20"/>
      <c r="S78" s="21"/>
      <c r="T78" s="23"/>
      <c r="U78" s="21"/>
    </row>
    <row r="79" spans="1:21" s="22" customFormat="1" ht="15" customHeight="1">
      <c r="A79" s="20"/>
      <c r="B79" s="20"/>
      <c r="C79" s="21"/>
      <c r="D79" s="21"/>
      <c r="E79" s="21"/>
      <c r="F79" s="21"/>
      <c r="G79" s="97"/>
      <c r="H79" s="97"/>
      <c r="I79" s="97"/>
      <c r="J79" s="97"/>
      <c r="K79" s="20"/>
      <c r="M79" s="21"/>
      <c r="N79" s="21"/>
      <c r="O79" s="20"/>
      <c r="P79" s="20"/>
      <c r="Q79" s="20"/>
      <c r="R79" s="20"/>
      <c r="S79" s="21"/>
      <c r="T79" s="23"/>
      <c r="U79" s="21"/>
    </row>
    <row r="80" spans="1:21" s="22" customFormat="1" ht="15" customHeight="1">
      <c r="A80" s="20"/>
      <c r="B80" s="20"/>
      <c r="C80" s="21"/>
      <c r="D80" s="21"/>
      <c r="E80" s="21"/>
      <c r="F80" s="21"/>
      <c r="G80" s="97"/>
      <c r="H80" s="97"/>
      <c r="I80" s="97"/>
      <c r="J80" s="97"/>
      <c r="K80" s="20"/>
      <c r="M80" s="21"/>
      <c r="N80" s="21"/>
      <c r="O80" s="20"/>
      <c r="P80" s="20"/>
      <c r="Q80" s="20"/>
      <c r="R80" s="20"/>
      <c r="S80" s="21"/>
      <c r="T80" s="23"/>
      <c r="U80" s="21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0">
      <selection activeCell="C45" sqref="C45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2.10546875" style="2" customWidth="1"/>
    <col min="4" max="4" width="15.99609375" style="120" customWidth="1"/>
    <col min="5" max="5" width="16.4453125" style="120" customWidth="1"/>
    <col min="6" max="16384" width="7.10546875" style="15" customWidth="1"/>
  </cols>
  <sheetData>
    <row r="1" spans="1:5" s="2" customFormat="1" ht="18.75" customHeight="1">
      <c r="A1" s="1" t="s">
        <v>2</v>
      </c>
      <c r="D1" s="107"/>
      <c r="E1" s="107"/>
    </row>
    <row r="2" spans="1:5" s="2" customFormat="1" ht="15" customHeight="1">
      <c r="A2" s="5" t="s">
        <v>14</v>
      </c>
      <c r="D2" s="107"/>
      <c r="E2" s="107"/>
    </row>
    <row r="3" spans="1:5" s="2" customFormat="1" ht="15" customHeight="1">
      <c r="A3" s="5"/>
      <c r="D3" s="107"/>
      <c r="E3" s="107"/>
    </row>
    <row r="4" spans="1:5" s="2" customFormat="1" ht="15" customHeight="1">
      <c r="A4" s="5"/>
      <c r="D4" s="107"/>
      <c r="E4" s="107"/>
    </row>
    <row r="5" spans="1:5" s="2" customFormat="1" ht="15" customHeight="1">
      <c r="A5" s="5"/>
      <c r="D5" s="107"/>
      <c r="E5" s="107"/>
    </row>
    <row r="6" spans="1:5" s="2" customFormat="1" ht="15" customHeight="1">
      <c r="A6" s="17" t="s">
        <v>88</v>
      </c>
      <c r="D6" s="107"/>
      <c r="E6" s="107"/>
    </row>
    <row r="7" spans="1:5" s="2" customFormat="1" ht="15" customHeight="1">
      <c r="A7" s="17"/>
      <c r="D7" s="107"/>
      <c r="E7" s="107"/>
    </row>
    <row r="8" spans="1:5" s="2" customFormat="1" ht="15" customHeight="1">
      <c r="A8" s="5"/>
      <c r="D8" s="107"/>
      <c r="E8" s="107"/>
    </row>
    <row r="9" spans="2:5" s="19" customFormat="1" ht="15" customHeight="1">
      <c r="B9" s="17"/>
      <c r="C9" s="17"/>
      <c r="D9" s="104" t="s">
        <v>42</v>
      </c>
      <c r="E9" s="104" t="s">
        <v>42</v>
      </c>
    </row>
    <row r="10" spans="2:5" s="19" customFormat="1" ht="15" customHeight="1">
      <c r="B10" s="49"/>
      <c r="C10" s="17"/>
      <c r="D10" s="108" t="s">
        <v>89</v>
      </c>
      <c r="E10" s="108" t="s">
        <v>72</v>
      </c>
    </row>
    <row r="11" spans="2:5" s="51" customFormat="1" ht="21" customHeight="1">
      <c r="B11" s="17"/>
      <c r="C11" s="52"/>
      <c r="D11" s="109" t="s">
        <v>1</v>
      </c>
      <c r="E11" s="109" t="s">
        <v>1</v>
      </c>
    </row>
    <row r="12" spans="2:5" s="51" customFormat="1" ht="21" customHeight="1">
      <c r="B12" s="17"/>
      <c r="C12" s="52"/>
      <c r="D12" s="109"/>
      <c r="E12" s="109"/>
    </row>
    <row r="13" spans="1:5" s="55" customFormat="1" ht="15" customHeight="1">
      <c r="A13" s="53"/>
      <c r="B13" s="17" t="s">
        <v>15</v>
      </c>
      <c r="C13" s="54"/>
      <c r="D13" s="110">
        <v>36009</v>
      </c>
      <c r="E13" s="110">
        <v>36319</v>
      </c>
    </row>
    <row r="14" spans="1:5" s="55" customFormat="1" ht="15" customHeight="1">
      <c r="A14" s="53"/>
      <c r="B14" s="17"/>
      <c r="C14" s="54"/>
      <c r="D14" s="110"/>
      <c r="E14" s="110"/>
    </row>
    <row r="15" spans="1:5" s="55" customFormat="1" ht="15" customHeight="1">
      <c r="A15" s="53"/>
      <c r="B15" s="17" t="s">
        <v>64</v>
      </c>
      <c r="C15" s="54"/>
      <c r="D15" s="110">
        <v>39</v>
      </c>
      <c r="E15" s="110">
        <v>39</v>
      </c>
    </row>
    <row r="16" spans="1:5" s="55" customFormat="1" ht="15" customHeight="1">
      <c r="A16" s="53"/>
      <c r="B16" s="17"/>
      <c r="C16" s="54"/>
      <c r="D16" s="110"/>
      <c r="E16" s="110"/>
    </row>
    <row r="17" spans="1:5" s="55" customFormat="1" ht="15" customHeight="1">
      <c r="A17" s="53"/>
      <c r="B17" s="17" t="s">
        <v>16</v>
      </c>
      <c r="C17" s="54"/>
      <c r="D17" s="87"/>
      <c r="E17" s="87"/>
    </row>
    <row r="18" spans="1:5" s="55" customFormat="1" ht="15" customHeight="1">
      <c r="A18" s="53"/>
      <c r="B18" s="54"/>
      <c r="C18" s="54" t="s">
        <v>17</v>
      </c>
      <c r="D18" s="111">
        <v>104600</v>
      </c>
      <c r="E18" s="111">
        <v>91550</v>
      </c>
    </row>
    <row r="19" spans="1:5" s="55" customFormat="1" ht="15" customHeight="1">
      <c r="A19" s="53"/>
      <c r="B19" s="54"/>
      <c r="C19" s="54" t="s">
        <v>37</v>
      </c>
      <c r="D19" s="112">
        <v>9757</v>
      </c>
      <c r="E19" s="112">
        <v>9040</v>
      </c>
    </row>
    <row r="20" spans="1:5" s="55" customFormat="1" ht="15" customHeight="1">
      <c r="A20" s="53"/>
      <c r="B20" s="54"/>
      <c r="C20" s="54" t="s">
        <v>46</v>
      </c>
      <c r="D20" s="112">
        <v>346</v>
      </c>
      <c r="E20" s="112">
        <v>260</v>
      </c>
    </row>
    <row r="21" spans="1:5" s="55" customFormat="1" ht="15" customHeight="1">
      <c r="A21" s="53"/>
      <c r="B21" s="54"/>
      <c r="C21" s="54" t="s">
        <v>30</v>
      </c>
      <c r="D21" s="113">
        <v>1190</v>
      </c>
      <c r="E21" s="113">
        <v>1016</v>
      </c>
    </row>
    <row r="22" spans="1:5" s="55" customFormat="1" ht="15" customHeight="1">
      <c r="A22" s="53"/>
      <c r="B22" s="54"/>
      <c r="C22" s="54"/>
      <c r="D22" s="97">
        <f>SUM(D18:D21)</f>
        <v>115893</v>
      </c>
      <c r="E22" s="97">
        <f>SUM(E18:E21)</f>
        <v>101866</v>
      </c>
    </row>
    <row r="23" spans="1:5" s="55" customFormat="1" ht="15" customHeight="1">
      <c r="A23" s="53"/>
      <c r="B23" s="17" t="s">
        <v>18</v>
      </c>
      <c r="C23" s="54"/>
      <c r="D23" s="97"/>
      <c r="E23" s="97"/>
    </row>
    <row r="24" spans="1:5" s="55" customFormat="1" ht="15" customHeight="1">
      <c r="A24" s="53"/>
      <c r="B24" s="54"/>
      <c r="C24" s="54" t="s">
        <v>38</v>
      </c>
      <c r="D24" s="111">
        <v>34441</v>
      </c>
      <c r="E24" s="111">
        <v>25678</v>
      </c>
    </row>
    <row r="25" spans="1:5" s="55" customFormat="1" ht="15" customHeight="1">
      <c r="A25" s="53"/>
      <c r="B25" s="54"/>
      <c r="C25" s="54" t="s">
        <v>19</v>
      </c>
      <c r="D25" s="112">
        <v>19093</v>
      </c>
      <c r="E25" s="112">
        <v>18601</v>
      </c>
    </row>
    <row r="26" spans="1:5" s="55" customFormat="1" ht="15" customHeight="1">
      <c r="A26" s="53"/>
      <c r="B26" s="54"/>
      <c r="C26" s="54" t="s">
        <v>71</v>
      </c>
      <c r="D26" s="113">
        <v>2147</v>
      </c>
      <c r="E26" s="113">
        <v>533</v>
      </c>
    </row>
    <row r="27" spans="1:5" s="55" customFormat="1" ht="15" customHeight="1">
      <c r="A27" s="53"/>
      <c r="B27" s="54"/>
      <c r="C27" s="54"/>
      <c r="D27" s="97">
        <f>SUM(D24:D26)</f>
        <v>55681</v>
      </c>
      <c r="E27" s="97">
        <f>SUM(E24:E26)</f>
        <v>44812</v>
      </c>
    </row>
    <row r="28" spans="1:5" s="55" customFormat="1" ht="15" customHeight="1">
      <c r="A28" s="53"/>
      <c r="B28" s="54"/>
      <c r="C28" s="54"/>
      <c r="D28" s="97"/>
      <c r="E28" s="97"/>
    </row>
    <row r="29" spans="1:5" s="55" customFormat="1" ht="15" customHeight="1">
      <c r="A29" s="53"/>
      <c r="B29" s="17" t="s">
        <v>40</v>
      </c>
      <c r="D29" s="87">
        <f>+D22-D27</f>
        <v>60212</v>
      </c>
      <c r="E29" s="87">
        <f>+E22-E27</f>
        <v>57054</v>
      </c>
    </row>
    <row r="30" spans="1:5" s="55" customFormat="1" ht="15" customHeight="1">
      <c r="A30" s="53"/>
      <c r="B30" s="54"/>
      <c r="C30" s="54"/>
      <c r="D30" s="87"/>
      <c r="E30" s="87"/>
    </row>
    <row r="31" spans="1:5" s="55" customFormat="1" ht="15" customHeight="1" thickBot="1">
      <c r="A31" s="53"/>
      <c r="B31" s="54"/>
      <c r="C31" s="54"/>
      <c r="D31" s="114">
        <f>+D29+D13+D15</f>
        <v>96260</v>
      </c>
      <c r="E31" s="114">
        <f>+E29+E13+E15</f>
        <v>93412</v>
      </c>
    </row>
    <row r="32" spans="1:5" s="55" customFormat="1" ht="15" customHeight="1" thickTop="1">
      <c r="A32" s="53"/>
      <c r="B32" s="54"/>
      <c r="C32" s="54"/>
      <c r="D32" s="95"/>
      <c r="E32" s="95"/>
    </row>
    <row r="33" spans="1:5" s="55" customFormat="1" ht="15" customHeight="1">
      <c r="A33" s="53"/>
      <c r="B33" s="17" t="s">
        <v>32</v>
      </c>
      <c r="C33" s="54"/>
      <c r="D33" s="87"/>
      <c r="E33" s="87"/>
    </row>
    <row r="34" spans="1:5" s="55" customFormat="1" ht="15" customHeight="1">
      <c r="A34" s="53"/>
      <c r="B34" s="17"/>
      <c r="C34" s="54"/>
      <c r="D34" s="87"/>
      <c r="E34" s="87"/>
    </row>
    <row r="35" spans="1:5" s="55" customFormat="1" ht="15" customHeight="1">
      <c r="A35" s="53"/>
      <c r="B35" s="17" t="s">
        <v>33</v>
      </c>
      <c r="C35" s="54"/>
      <c r="D35" s="87"/>
      <c r="E35" s="87"/>
    </row>
    <row r="36" spans="1:5" s="55" customFormat="1" ht="15" customHeight="1">
      <c r="A36" s="53"/>
      <c r="B36" s="54"/>
      <c r="C36" s="54" t="s">
        <v>26</v>
      </c>
      <c r="D36" s="87">
        <v>74000</v>
      </c>
      <c r="E36" s="87">
        <v>74000</v>
      </c>
    </row>
    <row r="37" spans="1:5" s="55" customFormat="1" ht="15" customHeight="1">
      <c r="A37" s="53"/>
      <c r="B37" s="54"/>
      <c r="C37" s="54" t="s">
        <v>20</v>
      </c>
      <c r="D37" s="105">
        <v>19227</v>
      </c>
      <c r="E37" s="105">
        <v>15439</v>
      </c>
    </row>
    <row r="38" spans="1:5" s="55" customFormat="1" ht="15" customHeight="1">
      <c r="A38" s="53"/>
      <c r="B38" s="54"/>
      <c r="C38" s="54"/>
      <c r="D38" s="87">
        <f>D36+D37</f>
        <v>93227</v>
      </c>
      <c r="E38" s="87">
        <f>E36+E37</f>
        <v>89439</v>
      </c>
    </row>
    <row r="39" spans="1:5" s="55" customFormat="1" ht="15" customHeight="1">
      <c r="A39" s="53"/>
      <c r="B39" s="54"/>
      <c r="C39" s="54"/>
      <c r="D39" s="87"/>
      <c r="E39" s="87"/>
    </row>
    <row r="40" spans="1:5" s="55" customFormat="1" ht="15" customHeight="1">
      <c r="A40" s="53"/>
      <c r="B40" s="17" t="s">
        <v>41</v>
      </c>
      <c r="C40" s="54"/>
      <c r="D40" s="97"/>
      <c r="E40" s="97"/>
    </row>
    <row r="41" spans="1:5" s="55" customFormat="1" ht="15" customHeight="1">
      <c r="A41" s="53"/>
      <c r="C41" s="54" t="s">
        <v>21</v>
      </c>
      <c r="D41" s="115">
        <v>1814</v>
      </c>
      <c r="E41" s="115">
        <v>2754</v>
      </c>
    </row>
    <row r="42" spans="1:5" s="55" customFormat="1" ht="15" customHeight="1">
      <c r="A42" s="53"/>
      <c r="C42" s="54" t="s">
        <v>22</v>
      </c>
      <c r="D42" s="116">
        <v>1219</v>
      </c>
      <c r="E42" s="116">
        <v>1219</v>
      </c>
    </row>
    <row r="43" spans="1:5" s="55" customFormat="1" ht="15" customHeight="1">
      <c r="A43" s="53"/>
      <c r="C43" s="54"/>
      <c r="D43" s="87">
        <f>D41+D42</f>
        <v>3033</v>
      </c>
      <c r="E43" s="87">
        <f>E41+E42</f>
        <v>3973</v>
      </c>
    </row>
    <row r="44" spans="1:5" s="55" customFormat="1" ht="15" customHeight="1">
      <c r="A44" s="53"/>
      <c r="B44" s="54"/>
      <c r="C44" s="54"/>
      <c r="D44" s="87"/>
      <c r="E44" s="87"/>
    </row>
    <row r="45" spans="1:5" s="55" customFormat="1" ht="15" customHeight="1" thickBot="1">
      <c r="A45" s="53"/>
      <c r="B45" s="54"/>
      <c r="C45" s="54"/>
      <c r="D45" s="114">
        <f>D38+D43</f>
        <v>96260</v>
      </c>
      <c r="E45" s="114">
        <f>E38+E43</f>
        <v>93412</v>
      </c>
    </row>
    <row r="46" spans="1:5" s="55" customFormat="1" ht="15" customHeight="1" thickTop="1">
      <c r="A46" s="53"/>
      <c r="B46" s="54"/>
      <c r="C46" s="54"/>
      <c r="D46" s="87"/>
      <c r="E46" s="87"/>
    </row>
    <row r="47" spans="1:5" s="63" customFormat="1" ht="15" customHeight="1" thickBot="1">
      <c r="A47" s="60"/>
      <c r="B47" s="61" t="s">
        <v>23</v>
      </c>
      <c r="C47" s="62"/>
      <c r="D47" s="117">
        <f>(D31-D43)/D36</f>
        <v>1.2598243243243243</v>
      </c>
      <c r="E47" s="117">
        <f>(E31-E43)/E36</f>
        <v>1.2086351351351352</v>
      </c>
    </row>
    <row r="48" spans="2:5" s="55" customFormat="1" ht="15" customHeight="1" thickTop="1">
      <c r="B48" s="20"/>
      <c r="C48" s="20"/>
      <c r="D48" s="118"/>
      <c r="E48" s="118"/>
    </row>
    <row r="50" spans="1:5" s="2" customFormat="1" ht="15" customHeight="1">
      <c r="A50" s="137" t="s">
        <v>76</v>
      </c>
      <c r="B50" s="138"/>
      <c r="C50" s="138"/>
      <c r="D50" s="138"/>
      <c r="E50" s="138"/>
    </row>
    <row r="51" spans="1:5" s="2" customFormat="1" ht="15" customHeight="1">
      <c r="A51" s="138"/>
      <c r="B51" s="138"/>
      <c r="C51" s="138"/>
      <c r="D51" s="138"/>
      <c r="E51" s="138"/>
    </row>
    <row r="52" spans="1:5" s="2" customFormat="1" ht="15" customHeight="1">
      <c r="A52" s="16"/>
      <c r="D52" s="107"/>
      <c r="E52" s="107"/>
    </row>
    <row r="53" spans="3:5" ht="15" customHeight="1">
      <c r="C53" s="2" t="s">
        <v>44</v>
      </c>
      <c r="D53" s="119">
        <f>+D31-D45</f>
        <v>0</v>
      </c>
      <c r="E53" s="119">
        <f>+E31-E45</f>
        <v>0</v>
      </c>
    </row>
  </sheetData>
  <mergeCells count="1">
    <mergeCell ref="A50:E51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workbookViewId="0" topLeftCell="A1">
      <selection activeCell="E17" sqref="E17"/>
    </sheetView>
  </sheetViews>
  <sheetFormatPr defaultColWidth="8.88671875" defaultRowHeight="15"/>
  <cols>
    <col min="1" max="1" width="27.3359375" style="15" customWidth="1"/>
    <col min="2" max="2" width="11.886718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8" t="s">
        <v>2</v>
      </c>
      <c r="B1" s="18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19" t="s">
        <v>62</v>
      </c>
      <c r="B6" s="19"/>
      <c r="C6" s="14"/>
      <c r="D6" s="14"/>
    </row>
    <row r="7" spans="1:4" ht="15.75">
      <c r="A7" s="19" t="s">
        <v>94</v>
      </c>
      <c r="B7" s="19"/>
      <c r="C7" s="14"/>
      <c r="D7" s="14"/>
    </row>
    <row r="10" spans="3:7" s="55" customFormat="1" ht="15.75">
      <c r="C10" s="64"/>
      <c r="D10" s="64"/>
      <c r="E10" s="64"/>
      <c r="F10" s="64"/>
      <c r="G10" s="64"/>
    </row>
    <row r="11" spans="3:7" s="55" customFormat="1" ht="15.75">
      <c r="C11" s="64"/>
      <c r="D11" s="64"/>
      <c r="E11" s="65" t="s">
        <v>25</v>
      </c>
      <c r="F11" s="53"/>
      <c r="G11" s="64"/>
    </row>
    <row r="12" spans="3:7" s="55" customFormat="1" ht="15.75">
      <c r="C12" s="66" t="s">
        <v>26</v>
      </c>
      <c r="D12" s="67"/>
      <c r="E12" s="66" t="s">
        <v>27</v>
      </c>
      <c r="F12" s="67"/>
      <c r="G12" s="66" t="s">
        <v>0</v>
      </c>
    </row>
    <row r="13" spans="3:7" s="55" customFormat="1" ht="15.75">
      <c r="C13" s="65" t="s">
        <v>24</v>
      </c>
      <c r="D13" s="53"/>
      <c r="E13" s="65" t="s">
        <v>24</v>
      </c>
      <c r="F13" s="53"/>
      <c r="G13" s="65" t="s">
        <v>24</v>
      </c>
    </row>
    <row r="14" s="55" customFormat="1" ht="15.75"/>
    <row r="15" spans="1:7" s="55" customFormat="1" ht="15.75">
      <c r="A15" s="19" t="s">
        <v>77</v>
      </c>
      <c r="C15" s="20">
        <f>C30</f>
        <v>74000</v>
      </c>
      <c r="D15" s="20"/>
      <c r="E15" s="20">
        <f>'BS'!E37</f>
        <v>15439</v>
      </c>
      <c r="F15" s="20"/>
      <c r="G15" s="20">
        <f>SUM(C15:E15)</f>
        <v>89439</v>
      </c>
    </row>
    <row r="16" spans="3:7" s="55" customFormat="1" ht="15.75">
      <c r="C16" s="68"/>
      <c r="D16" s="68"/>
      <c r="E16" s="68"/>
      <c r="F16" s="68"/>
      <c r="G16" s="68"/>
    </row>
    <row r="17" spans="1:7" s="55" customFormat="1" ht="15.75">
      <c r="A17" s="55" t="s">
        <v>79</v>
      </c>
      <c r="C17" s="20">
        <v>0</v>
      </c>
      <c r="D17" s="20"/>
      <c r="E17" s="20">
        <f>'IS'!J36</f>
        <v>3787.605000000004</v>
      </c>
      <c r="F17" s="20"/>
      <c r="G17" s="20">
        <f>SUM(C17:E17)</f>
        <v>3787.605000000004</v>
      </c>
    </row>
    <row r="18" spans="3:7" s="55" customFormat="1" ht="15.75">
      <c r="C18" s="20"/>
      <c r="D18" s="20"/>
      <c r="E18" s="20"/>
      <c r="F18" s="20"/>
      <c r="G18" s="20"/>
    </row>
    <row r="19" spans="1:7" s="55" customFormat="1" ht="16.5" thickBot="1">
      <c r="A19" s="19" t="s">
        <v>90</v>
      </c>
      <c r="B19" s="19"/>
      <c r="C19" s="122">
        <f>SUM(C15:C17)</f>
        <v>74000</v>
      </c>
      <c r="D19" s="21"/>
      <c r="E19" s="122">
        <f>SUM(E15:E17)</f>
        <v>19226.605000000003</v>
      </c>
      <c r="F19" s="21"/>
      <c r="G19" s="122">
        <f>SUM(G15:G17)</f>
        <v>93226.60500000001</v>
      </c>
    </row>
    <row r="20" spans="3:7" s="55" customFormat="1" ht="16.5" thickTop="1">
      <c r="C20" s="20"/>
      <c r="D20" s="20"/>
      <c r="E20" s="20"/>
      <c r="F20" s="20"/>
      <c r="G20" s="20"/>
    </row>
    <row r="21" spans="3:7" s="55" customFormat="1" ht="15.75">
      <c r="C21" s="20"/>
      <c r="D21" s="20"/>
      <c r="E21" s="20"/>
      <c r="F21" s="20"/>
      <c r="G21" s="20"/>
    </row>
    <row r="22" spans="3:7" s="55" customFormat="1" ht="15.75" hidden="1">
      <c r="C22" s="123"/>
      <c r="D22" s="123"/>
      <c r="E22" s="124" t="s">
        <v>25</v>
      </c>
      <c r="F22" s="76"/>
      <c r="G22" s="123"/>
    </row>
    <row r="23" spans="3:7" s="55" customFormat="1" ht="15.75" hidden="1">
      <c r="C23" s="125" t="s">
        <v>26</v>
      </c>
      <c r="D23" s="126"/>
      <c r="E23" s="125" t="s">
        <v>27</v>
      </c>
      <c r="F23" s="126"/>
      <c r="G23" s="125" t="s">
        <v>0</v>
      </c>
    </row>
    <row r="24" spans="3:7" s="55" customFormat="1" ht="15.75" hidden="1">
      <c r="C24" s="124" t="s">
        <v>24</v>
      </c>
      <c r="D24" s="76"/>
      <c r="E24" s="124" t="s">
        <v>24</v>
      </c>
      <c r="F24" s="76"/>
      <c r="G24" s="124" t="s">
        <v>24</v>
      </c>
    </row>
    <row r="25" spans="3:7" s="55" customFormat="1" ht="15.75">
      <c r="C25" s="20"/>
      <c r="D25" s="20"/>
      <c r="E25" s="20"/>
      <c r="F25" s="20"/>
      <c r="G25" s="20"/>
    </row>
    <row r="26" spans="1:7" s="55" customFormat="1" ht="15.75">
      <c r="A26" s="19" t="s">
        <v>78</v>
      </c>
      <c r="C26" s="20">
        <v>74000</v>
      </c>
      <c r="D26" s="20"/>
      <c r="E26" s="20">
        <v>16094</v>
      </c>
      <c r="F26" s="20"/>
      <c r="G26" s="20">
        <f>SUM(C26:E26)</f>
        <v>90094</v>
      </c>
    </row>
    <row r="27" spans="3:7" s="55" customFormat="1" ht="15.75">
      <c r="C27" s="68"/>
      <c r="D27" s="68"/>
      <c r="E27" s="68"/>
      <c r="F27" s="68"/>
      <c r="G27" s="68"/>
    </row>
    <row r="28" spans="1:7" s="55" customFormat="1" ht="15.75">
      <c r="A28" s="55" t="s">
        <v>79</v>
      </c>
      <c r="C28" s="20">
        <v>0</v>
      </c>
      <c r="D28" s="20"/>
      <c r="E28" s="20">
        <f>'IS'!K32</f>
        <v>205</v>
      </c>
      <c r="F28" s="20"/>
      <c r="G28" s="20">
        <f>SUM(C28:E28)</f>
        <v>205</v>
      </c>
    </row>
    <row r="29" spans="3:7" s="55" customFormat="1" ht="15.75">
      <c r="C29" s="20"/>
      <c r="D29" s="20"/>
      <c r="E29" s="20"/>
      <c r="F29" s="20"/>
      <c r="G29" s="20"/>
    </row>
    <row r="30" spans="1:7" s="55" customFormat="1" ht="16.5" thickBot="1">
      <c r="A30" s="19" t="s">
        <v>91</v>
      </c>
      <c r="B30" s="19"/>
      <c r="C30" s="122">
        <f>SUM(C26:C28)</f>
        <v>74000</v>
      </c>
      <c r="D30" s="21"/>
      <c r="E30" s="122">
        <f>SUM(E26:E28)</f>
        <v>16299</v>
      </c>
      <c r="F30" s="21"/>
      <c r="G30" s="122">
        <f>SUM(G26:G28)</f>
        <v>90299</v>
      </c>
    </row>
    <row r="31" spans="3:7" s="55" customFormat="1" ht="16.5" thickTop="1">
      <c r="C31" s="20"/>
      <c r="D31" s="20"/>
      <c r="E31" s="20"/>
      <c r="F31" s="20"/>
      <c r="G31" s="20"/>
    </row>
    <row r="35" spans="1:7" s="2" customFormat="1" ht="12.75">
      <c r="A35" s="139" t="s">
        <v>76</v>
      </c>
      <c r="B35" s="139"/>
      <c r="C35" s="140"/>
      <c r="D35" s="140"/>
      <c r="E35" s="140"/>
      <c r="F35" s="140"/>
      <c r="G35" s="140"/>
    </row>
    <row r="36" spans="1:7" s="2" customFormat="1" ht="12.75">
      <c r="A36" s="140"/>
      <c r="B36" s="140"/>
      <c r="C36" s="140"/>
      <c r="D36" s="140"/>
      <c r="E36" s="140"/>
      <c r="F36" s="140"/>
      <c r="G36" s="140"/>
    </row>
    <row r="37" spans="1:7" s="2" customFormat="1" ht="12.75">
      <c r="A37" s="16"/>
      <c r="B37" s="16"/>
      <c r="G37" s="3"/>
    </row>
  </sheetData>
  <mergeCells count="1">
    <mergeCell ref="A35:G36"/>
  </mergeCells>
  <printOptions/>
  <pageMargins left="0.93" right="0.67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SheetLayoutView="75" workbookViewId="0" topLeftCell="A1">
      <selection activeCell="E52" sqref="E52"/>
    </sheetView>
  </sheetViews>
  <sheetFormatPr defaultColWidth="8.88671875" defaultRowHeight="15" customHeight="1"/>
  <cols>
    <col min="1" max="1" width="2.10546875" style="15" customWidth="1"/>
    <col min="2" max="2" width="41.99609375" style="15" customWidth="1"/>
    <col min="3" max="3" width="5.3359375" style="15" customWidth="1"/>
    <col min="4" max="4" width="3.99609375" style="15" customWidth="1"/>
    <col min="5" max="5" width="15.6640625" style="120" customWidth="1"/>
    <col min="6" max="6" width="15.6640625" style="15" customWidth="1"/>
    <col min="7" max="7" width="12.5546875" style="15" hidden="1" customWidth="1"/>
    <col min="8" max="16384" width="7.10546875" style="15" customWidth="1"/>
  </cols>
  <sheetData>
    <row r="1" spans="1:5" s="2" customFormat="1" ht="18.75" customHeight="1">
      <c r="A1" s="1" t="s">
        <v>2</v>
      </c>
      <c r="E1" s="107"/>
    </row>
    <row r="2" spans="1:5" s="2" customFormat="1" ht="15" customHeight="1">
      <c r="A2" s="5" t="s">
        <v>14</v>
      </c>
      <c r="E2" s="107"/>
    </row>
    <row r="3" spans="1:5" s="2" customFormat="1" ht="15" customHeight="1">
      <c r="A3" s="5"/>
      <c r="E3" s="107"/>
    </row>
    <row r="4" spans="1:5" s="2" customFormat="1" ht="15" customHeight="1">
      <c r="A4" s="17" t="s">
        <v>63</v>
      </c>
      <c r="E4" s="107"/>
    </row>
    <row r="5" spans="1:5" s="2" customFormat="1" ht="15" customHeight="1">
      <c r="A5" s="17" t="s">
        <v>94</v>
      </c>
      <c r="E5" s="107"/>
    </row>
    <row r="6" spans="1:5" s="2" customFormat="1" ht="15" customHeight="1">
      <c r="A6" s="5"/>
      <c r="E6" s="107"/>
    </row>
    <row r="7" spans="3:7" s="55" customFormat="1" ht="15" customHeight="1">
      <c r="C7" s="70"/>
      <c r="E7" s="121" t="s">
        <v>89</v>
      </c>
      <c r="F7" s="121" t="s">
        <v>92</v>
      </c>
      <c r="G7" s="71">
        <v>37711</v>
      </c>
    </row>
    <row r="8" spans="3:7" s="55" customFormat="1" ht="15" customHeight="1">
      <c r="C8" s="72"/>
      <c r="E8" s="130" t="s">
        <v>1</v>
      </c>
      <c r="F8" s="73" t="str">
        <f>E8</f>
        <v>RM'000</v>
      </c>
      <c r="G8" s="73" t="s">
        <v>1</v>
      </c>
    </row>
    <row r="9" spans="3:7" s="55" customFormat="1" ht="15" customHeight="1">
      <c r="C9" s="72"/>
      <c r="E9" s="131"/>
      <c r="F9" s="77"/>
      <c r="G9" s="74"/>
    </row>
    <row r="10" spans="1:7" s="55" customFormat="1" ht="15" customHeight="1">
      <c r="A10" s="19" t="s">
        <v>52</v>
      </c>
      <c r="C10" s="72"/>
      <c r="E10" s="132"/>
      <c r="F10" s="77"/>
      <c r="G10" s="75"/>
    </row>
    <row r="11" spans="3:7" s="55" customFormat="1" ht="15" customHeight="1">
      <c r="C11" s="72"/>
      <c r="E11" s="132"/>
      <c r="F11" s="77"/>
      <c r="G11" s="75"/>
    </row>
    <row r="12" spans="1:7" s="55" customFormat="1" ht="15" customHeight="1">
      <c r="A12" s="55" t="s">
        <v>73</v>
      </c>
      <c r="C12" s="72"/>
      <c r="E12" s="106">
        <f>'IS'!J28</f>
        <v>5820.605000000004</v>
      </c>
      <c r="F12" s="24">
        <f>'IS'!K28</f>
        <v>1587</v>
      </c>
      <c r="G12" s="76">
        <v>590</v>
      </c>
    </row>
    <row r="13" spans="3:7" s="55" customFormat="1" ht="15" customHeight="1">
      <c r="C13" s="72"/>
      <c r="E13" s="106"/>
      <c r="F13" s="82"/>
      <c r="G13" s="76"/>
    </row>
    <row r="14" spans="2:7" s="55" customFormat="1" ht="15.75" customHeight="1">
      <c r="B14" s="55" t="s">
        <v>57</v>
      </c>
      <c r="C14" s="72"/>
      <c r="E14" s="106">
        <v>902</v>
      </c>
      <c r="F14" s="106">
        <v>713</v>
      </c>
      <c r="G14" s="76">
        <v>271</v>
      </c>
    </row>
    <row r="15" spans="2:7" s="55" customFormat="1" ht="15.75" customHeight="1">
      <c r="B15" s="55" t="s">
        <v>68</v>
      </c>
      <c r="C15" s="72"/>
      <c r="E15" s="106">
        <v>-43</v>
      </c>
      <c r="F15" s="106">
        <v>0</v>
      </c>
      <c r="G15" s="76"/>
    </row>
    <row r="16" spans="2:7" s="55" customFormat="1" ht="15" customHeight="1">
      <c r="B16" s="55" t="s">
        <v>54</v>
      </c>
      <c r="C16" s="72"/>
      <c r="E16" s="106">
        <f>-'IS'!J24</f>
        <v>581.534</v>
      </c>
      <c r="F16" s="76">
        <v>493</v>
      </c>
      <c r="G16" s="76">
        <v>173</v>
      </c>
    </row>
    <row r="17" spans="2:7" s="55" customFormat="1" ht="15" customHeight="1">
      <c r="B17" s="55" t="s">
        <v>55</v>
      </c>
      <c r="C17" s="72"/>
      <c r="E17" s="99">
        <f>-'IS'!J26</f>
        <v>-28.157</v>
      </c>
      <c r="F17" s="46">
        <v>-19</v>
      </c>
      <c r="G17" s="46">
        <v>-8</v>
      </c>
    </row>
    <row r="18" spans="3:7" s="55" customFormat="1" ht="15" customHeight="1">
      <c r="C18" s="72"/>
      <c r="E18" s="106"/>
      <c r="F18" s="82"/>
      <c r="G18" s="76"/>
    </row>
    <row r="19" spans="1:7" s="55" customFormat="1" ht="15" customHeight="1">
      <c r="A19" s="55" t="s">
        <v>47</v>
      </c>
      <c r="C19" s="72"/>
      <c r="E19" s="106">
        <f>SUM(E12:E17)</f>
        <v>7232.982000000004</v>
      </c>
      <c r="F19" s="106">
        <f>SUM(F12:F17)</f>
        <v>2774</v>
      </c>
      <c r="G19" s="76">
        <f>SUM(G12:G17)</f>
        <v>1026</v>
      </c>
    </row>
    <row r="20" spans="3:7" s="55" customFormat="1" ht="15" customHeight="1">
      <c r="C20" s="72"/>
      <c r="E20" s="106"/>
      <c r="F20" s="82"/>
      <c r="G20" s="76"/>
    </row>
    <row r="21" spans="1:7" s="55" customFormat="1" ht="15" customHeight="1">
      <c r="A21" s="55" t="s">
        <v>48</v>
      </c>
      <c r="C21" s="72"/>
      <c r="E21" s="106"/>
      <c r="F21" s="82"/>
      <c r="G21" s="76"/>
    </row>
    <row r="22" spans="2:7" s="55" customFormat="1" ht="15" customHeight="1">
      <c r="B22" s="55" t="s">
        <v>75</v>
      </c>
      <c r="C22" s="72"/>
      <c r="E22" s="106">
        <v>-13790</v>
      </c>
      <c r="F22" s="76">
        <v>-1808</v>
      </c>
      <c r="G22" s="76">
        <v>3360</v>
      </c>
    </row>
    <row r="23" spans="2:7" s="55" customFormat="1" ht="15" customHeight="1">
      <c r="B23" s="55" t="s">
        <v>84</v>
      </c>
      <c r="C23" s="72"/>
      <c r="E23" s="99">
        <v>8763</v>
      </c>
      <c r="F23" s="46">
        <v>-2881</v>
      </c>
      <c r="G23" s="46">
        <v>-2271</v>
      </c>
    </row>
    <row r="24" spans="3:7" s="55" customFormat="1" ht="15" customHeight="1">
      <c r="C24" s="72"/>
      <c r="E24" s="106"/>
      <c r="F24" s="76"/>
      <c r="G24" s="76"/>
    </row>
    <row r="25" spans="1:7" s="55" customFormat="1" ht="15" customHeight="1">
      <c r="A25" s="55" t="s">
        <v>69</v>
      </c>
      <c r="C25" s="69"/>
      <c r="D25" s="78"/>
      <c r="E25" s="97">
        <f>SUM(E19:E23)</f>
        <v>2205.9820000000036</v>
      </c>
      <c r="F25" s="97">
        <f>SUM(F19:F23)</f>
        <v>-1915</v>
      </c>
      <c r="G25" s="21">
        <f>SUM(G19:G23)</f>
        <v>2115</v>
      </c>
    </row>
    <row r="26" spans="3:7" s="55" customFormat="1" ht="15" customHeight="1">
      <c r="C26" s="69"/>
      <c r="D26" s="78"/>
      <c r="E26" s="97"/>
      <c r="F26" s="83"/>
      <c r="G26" s="21"/>
    </row>
    <row r="27" spans="2:7" s="55" customFormat="1" ht="15" customHeight="1">
      <c r="B27" s="55" t="s">
        <v>59</v>
      </c>
      <c r="C27" s="69"/>
      <c r="D27" s="78"/>
      <c r="E27" s="97">
        <f>-E16</f>
        <v>-581.534</v>
      </c>
      <c r="F27" s="21">
        <f>-F16</f>
        <v>-493</v>
      </c>
      <c r="G27" s="21">
        <v>-173</v>
      </c>
    </row>
    <row r="28" spans="2:7" s="55" customFormat="1" ht="15" customHeight="1">
      <c r="B28" s="55" t="s">
        <v>58</v>
      </c>
      <c r="C28" s="69"/>
      <c r="D28" s="78"/>
      <c r="E28" s="97">
        <f>-E17</f>
        <v>28.157</v>
      </c>
      <c r="F28" s="21">
        <f>-F17</f>
        <v>19</v>
      </c>
      <c r="G28" s="21">
        <v>8</v>
      </c>
    </row>
    <row r="29" spans="2:7" s="55" customFormat="1" ht="15" customHeight="1">
      <c r="B29" s="55" t="s">
        <v>51</v>
      </c>
      <c r="C29" s="69"/>
      <c r="D29" s="78"/>
      <c r="E29" s="105">
        <v>-505</v>
      </c>
      <c r="F29" s="105">
        <v>-739</v>
      </c>
      <c r="G29" s="59">
        <v>-170</v>
      </c>
    </row>
    <row r="30" spans="3:7" s="55" customFormat="1" ht="15" customHeight="1">
      <c r="C30" s="69"/>
      <c r="D30" s="78"/>
      <c r="E30" s="97"/>
      <c r="F30" s="83"/>
      <c r="G30" s="21"/>
    </row>
    <row r="31" spans="1:7" s="55" customFormat="1" ht="15" customHeight="1">
      <c r="A31" s="55" t="s">
        <v>82</v>
      </c>
      <c r="C31" s="69"/>
      <c r="E31" s="105">
        <f>SUM(E25:E29)</f>
        <v>1147.6050000000034</v>
      </c>
      <c r="F31" s="105">
        <f>SUM(F25:F29)</f>
        <v>-3128</v>
      </c>
      <c r="G31" s="20">
        <f>SUM(G25:G29)</f>
        <v>1780</v>
      </c>
    </row>
    <row r="32" spans="3:7" s="55" customFormat="1" ht="15" customHeight="1">
      <c r="C32" s="69"/>
      <c r="E32" s="87"/>
      <c r="F32" s="84"/>
      <c r="G32" s="20"/>
    </row>
    <row r="33" spans="1:7" s="55" customFormat="1" ht="15" customHeight="1">
      <c r="A33" s="19" t="s">
        <v>61</v>
      </c>
      <c r="B33" s="79"/>
      <c r="C33" s="69"/>
      <c r="D33" s="78"/>
      <c r="E33" s="97"/>
      <c r="F33" s="83"/>
      <c r="G33" s="21"/>
    </row>
    <row r="34" spans="1:7" s="55" customFormat="1" ht="15" customHeight="1">
      <c r="A34" s="19"/>
      <c r="B34" s="55" t="s">
        <v>49</v>
      </c>
      <c r="C34" s="69"/>
      <c r="D34" s="78"/>
      <c r="E34" s="111">
        <v>-592</v>
      </c>
      <c r="F34" s="111">
        <v>-177</v>
      </c>
      <c r="G34" s="56">
        <v>-486</v>
      </c>
    </row>
    <row r="35" spans="1:7" s="55" customFormat="1" ht="15" customHeight="1">
      <c r="A35" s="19"/>
      <c r="B35" s="55" t="s">
        <v>50</v>
      </c>
      <c r="C35" s="69"/>
      <c r="D35" s="78"/>
      <c r="E35" s="113">
        <v>67</v>
      </c>
      <c r="F35" s="58">
        <v>0</v>
      </c>
      <c r="G35" s="58">
        <v>5</v>
      </c>
    </row>
    <row r="36" spans="1:7" s="55" customFormat="1" ht="15" customHeight="1">
      <c r="A36" s="19"/>
      <c r="C36" s="69"/>
      <c r="D36" s="78"/>
      <c r="E36" s="112"/>
      <c r="F36" s="57"/>
      <c r="G36" s="57"/>
    </row>
    <row r="37" spans="1:7" s="55" customFormat="1" ht="15" customHeight="1">
      <c r="A37" s="55" t="s">
        <v>60</v>
      </c>
      <c r="C37" s="69"/>
      <c r="D37" s="78"/>
      <c r="E37" s="113">
        <f>SUM(E34:E35)</f>
        <v>-525</v>
      </c>
      <c r="F37" s="113">
        <f>SUM(F34:F35)</f>
        <v>-177</v>
      </c>
      <c r="G37" s="58">
        <f>SUM(G34:G35)</f>
        <v>-481</v>
      </c>
    </row>
    <row r="38" spans="3:7" s="55" customFormat="1" ht="15" customHeight="1">
      <c r="C38" s="69"/>
      <c r="D38" s="78"/>
      <c r="E38" s="87"/>
      <c r="F38" s="84"/>
      <c r="G38" s="20"/>
    </row>
    <row r="39" spans="1:7" s="55" customFormat="1" ht="15" customHeight="1">
      <c r="A39" s="19" t="s">
        <v>80</v>
      </c>
      <c r="C39" s="69"/>
      <c r="D39" s="78"/>
      <c r="E39" s="105"/>
      <c r="F39" s="59"/>
      <c r="G39" s="127"/>
    </row>
    <row r="40" spans="1:7" s="55" customFormat="1" ht="15" customHeight="1">
      <c r="A40" s="19"/>
      <c r="B40" s="55" t="s">
        <v>95</v>
      </c>
      <c r="C40" s="69"/>
      <c r="D40" s="78"/>
      <c r="E40" s="113">
        <v>157</v>
      </c>
      <c r="F40" s="58">
        <v>189</v>
      </c>
      <c r="G40" s="58">
        <v>-269</v>
      </c>
    </row>
    <row r="41" spans="1:7" s="55" customFormat="1" ht="15" customHeight="1">
      <c r="A41" s="19"/>
      <c r="C41" s="69"/>
      <c r="D41" s="78"/>
      <c r="E41" s="112"/>
      <c r="F41" s="57"/>
      <c r="G41" s="57"/>
    </row>
    <row r="42" spans="1:7" s="55" customFormat="1" ht="15" customHeight="1">
      <c r="A42" s="55" t="s">
        <v>81</v>
      </c>
      <c r="C42" s="69"/>
      <c r="D42" s="78"/>
      <c r="E42" s="113">
        <f>SUM(E40:E41)</f>
        <v>157</v>
      </c>
      <c r="F42" s="113">
        <f>SUM(F40:F41)</f>
        <v>189</v>
      </c>
      <c r="G42" s="58">
        <f>G40</f>
        <v>-269</v>
      </c>
    </row>
    <row r="43" spans="1:7" s="55" customFormat="1" ht="15" customHeight="1">
      <c r="A43" s="19"/>
      <c r="C43" s="69"/>
      <c r="D43" s="78"/>
      <c r="E43" s="97"/>
      <c r="F43" s="83"/>
      <c r="G43" s="21"/>
    </row>
    <row r="44" spans="1:7" s="55" customFormat="1" ht="15" customHeight="1">
      <c r="A44" s="55" t="s">
        <v>83</v>
      </c>
      <c r="C44" s="69"/>
      <c r="D44" s="78"/>
      <c r="E44" s="87">
        <f>E31+E37+E42</f>
        <v>779.6050000000034</v>
      </c>
      <c r="F44" s="87">
        <f>F31+F37+F42</f>
        <v>-3116</v>
      </c>
      <c r="G44" s="20">
        <f>G31+G37+G42</f>
        <v>1030</v>
      </c>
    </row>
    <row r="45" spans="3:7" s="55" customFormat="1" ht="15" customHeight="1">
      <c r="C45" s="69"/>
      <c r="D45" s="78"/>
      <c r="E45" s="87"/>
      <c r="F45" s="84"/>
      <c r="G45" s="20"/>
    </row>
    <row r="46" spans="1:7" s="55" customFormat="1" ht="15" customHeight="1">
      <c r="A46" s="19" t="s">
        <v>43</v>
      </c>
      <c r="C46" s="69"/>
      <c r="D46" s="78"/>
      <c r="E46" s="87">
        <v>-5825</v>
      </c>
      <c r="F46" s="21">
        <v>-726</v>
      </c>
      <c r="G46" s="20">
        <v>-1983</v>
      </c>
    </row>
    <row r="47" spans="3:7" s="55" customFormat="1" ht="15" customHeight="1">
      <c r="C47" s="69"/>
      <c r="D47" s="78"/>
      <c r="E47" s="87"/>
      <c r="F47" s="20"/>
      <c r="G47" s="20"/>
    </row>
    <row r="48" spans="1:7" s="55" customFormat="1" ht="15" customHeight="1" thickBot="1">
      <c r="A48" s="19" t="s">
        <v>93</v>
      </c>
      <c r="C48" s="69"/>
      <c r="D48" s="78"/>
      <c r="E48" s="133">
        <f>+E44+E46</f>
        <v>-5045.394999999997</v>
      </c>
      <c r="F48" s="80">
        <f>SUM(F44:F47)</f>
        <v>-3842</v>
      </c>
      <c r="G48" s="80">
        <f>+G44+G46</f>
        <v>-953</v>
      </c>
    </row>
    <row r="49" spans="5:7" s="55" customFormat="1" ht="15" customHeight="1" thickTop="1">
      <c r="E49" s="87"/>
      <c r="F49" s="83"/>
      <c r="G49" s="20"/>
    </row>
    <row r="50" spans="1:6" s="55" customFormat="1" ht="15" customHeight="1">
      <c r="A50" s="55" t="s">
        <v>74</v>
      </c>
      <c r="E50" s="118"/>
      <c r="F50" s="83"/>
    </row>
    <row r="51" spans="5:6" s="55" customFormat="1" ht="15" customHeight="1">
      <c r="E51" s="118"/>
      <c r="F51" s="83"/>
    </row>
    <row r="52" spans="5:7" s="55" customFormat="1" ht="15" customHeight="1">
      <c r="E52" s="130" t="s">
        <v>1</v>
      </c>
      <c r="F52" s="73" t="s">
        <v>1</v>
      </c>
      <c r="G52" s="73" t="s">
        <v>1</v>
      </c>
    </row>
    <row r="53" spans="5:7" s="55" customFormat="1" ht="15" customHeight="1">
      <c r="E53" s="130"/>
      <c r="F53" s="73"/>
      <c r="G53" s="73"/>
    </row>
    <row r="54" spans="2:7" s="55" customFormat="1" ht="15" customHeight="1">
      <c r="B54" s="55" t="s">
        <v>30</v>
      </c>
      <c r="E54" s="97">
        <v>1190</v>
      </c>
      <c r="F54" s="21">
        <v>1413</v>
      </c>
      <c r="G54" s="21">
        <f>'BS'!F21</f>
        <v>0</v>
      </c>
    </row>
    <row r="55" spans="2:7" s="55" customFormat="1" ht="15" customHeight="1">
      <c r="B55" s="55" t="s">
        <v>31</v>
      </c>
      <c r="E55" s="87">
        <v>-6235</v>
      </c>
      <c r="F55" s="21">
        <v>-5255</v>
      </c>
      <c r="G55" s="20">
        <v>-2174</v>
      </c>
    </row>
    <row r="56" spans="5:7" s="55" customFormat="1" ht="15" customHeight="1" thickBot="1">
      <c r="E56" s="133">
        <f>SUM(E54:E55)</f>
        <v>-5045</v>
      </c>
      <c r="F56" s="80">
        <f>SUM(F54:F55)</f>
        <v>-3842</v>
      </c>
      <c r="G56" s="80">
        <f>SUM(G54:G55)</f>
        <v>-2174</v>
      </c>
    </row>
    <row r="57" spans="5:7" s="55" customFormat="1" ht="15" customHeight="1" thickTop="1">
      <c r="E57" s="97"/>
      <c r="F57" s="83"/>
      <c r="G57" s="21"/>
    </row>
    <row r="58" spans="1:6" s="55" customFormat="1" ht="15" customHeight="1">
      <c r="A58" s="81" t="s">
        <v>56</v>
      </c>
      <c r="E58" s="118"/>
      <c r="F58" s="83"/>
    </row>
    <row r="59" spans="1:6" s="2" customFormat="1" ht="15" customHeight="1">
      <c r="A59" s="139" t="s">
        <v>76</v>
      </c>
      <c r="B59" s="139"/>
      <c r="C59" s="139"/>
      <c r="D59" s="139"/>
      <c r="E59" s="139"/>
      <c r="F59" s="139"/>
    </row>
    <row r="60" spans="1:6" s="2" customFormat="1" ht="15" customHeight="1">
      <c r="A60" s="139"/>
      <c r="B60" s="139"/>
      <c r="C60" s="139"/>
      <c r="D60" s="139"/>
      <c r="E60" s="139"/>
      <c r="F60" s="139"/>
    </row>
    <row r="61" spans="1:6" s="2" customFormat="1" ht="15" customHeight="1">
      <c r="A61" s="16"/>
      <c r="E61" s="107"/>
      <c r="F61" s="85"/>
    </row>
    <row r="62" ht="15" customHeight="1">
      <c r="F62" s="85"/>
    </row>
    <row r="63" ht="15" customHeight="1">
      <c r="F63" s="86"/>
    </row>
    <row r="64" ht="15" customHeight="1">
      <c r="F64" s="86"/>
    </row>
    <row r="65" ht="15" customHeight="1">
      <c r="F65" s="86"/>
    </row>
    <row r="66" ht="15" customHeight="1">
      <c r="F66" s="86"/>
    </row>
    <row r="67" ht="15" customHeight="1">
      <c r="F67" s="86"/>
    </row>
    <row r="68" ht="15" customHeight="1">
      <c r="F68" s="86"/>
    </row>
    <row r="69" ht="15" customHeight="1">
      <c r="F69" s="86"/>
    </row>
    <row r="70" ht="15" customHeight="1">
      <c r="F70" s="86"/>
    </row>
    <row r="71" ht="15" customHeight="1">
      <c r="F71" s="86"/>
    </row>
    <row r="72" ht="15" customHeight="1">
      <c r="F72" s="86"/>
    </row>
    <row r="73" ht="15" customHeight="1">
      <c r="F73" s="86"/>
    </row>
    <row r="74" ht="15" customHeight="1">
      <c r="F74" s="86"/>
    </row>
    <row r="75" ht="15" customHeight="1">
      <c r="F75" s="86"/>
    </row>
    <row r="76" ht="15" customHeight="1">
      <c r="F76" s="86"/>
    </row>
    <row r="77" ht="15" customHeight="1">
      <c r="F77" s="86"/>
    </row>
    <row r="78" ht="15" customHeight="1">
      <c r="F78" s="86"/>
    </row>
    <row r="79" ht="15" customHeight="1">
      <c r="F79" s="86"/>
    </row>
    <row r="80" ht="15" customHeight="1">
      <c r="F80" s="86"/>
    </row>
    <row r="81" ht="15" customHeight="1">
      <c r="F81" s="86"/>
    </row>
    <row r="82" ht="15" customHeight="1">
      <c r="F82" s="86"/>
    </row>
    <row r="83" ht="15" customHeight="1">
      <c r="F83" s="86"/>
    </row>
    <row r="84" ht="15" customHeight="1">
      <c r="F84" s="86"/>
    </row>
    <row r="85" ht="15" customHeight="1">
      <c r="F85" s="86"/>
    </row>
    <row r="86" ht="15" customHeight="1">
      <c r="F86" s="86"/>
    </row>
    <row r="87" ht="15" customHeight="1">
      <c r="F87" s="86"/>
    </row>
    <row r="88" ht="15" customHeight="1">
      <c r="F88" s="86"/>
    </row>
    <row r="89" ht="15" customHeight="1">
      <c r="F89" s="86"/>
    </row>
    <row r="90" ht="15" customHeight="1">
      <c r="F90" s="86"/>
    </row>
    <row r="91" ht="15" customHeight="1">
      <c r="F91" s="86"/>
    </row>
    <row r="92" ht="15" customHeight="1">
      <c r="F92" s="86"/>
    </row>
    <row r="93" ht="15" customHeight="1">
      <c r="F93" s="86"/>
    </row>
    <row r="94" ht="15" customHeight="1">
      <c r="F94" s="86"/>
    </row>
    <row r="95" ht="15" customHeight="1">
      <c r="F95" s="86"/>
    </row>
    <row r="96" ht="15" customHeight="1">
      <c r="F96" s="86"/>
    </row>
    <row r="97" ht="15" customHeight="1">
      <c r="F97" s="86"/>
    </row>
    <row r="98" ht="15" customHeight="1">
      <c r="F98" s="86"/>
    </row>
    <row r="99" ht="15" customHeight="1">
      <c r="F99" s="86"/>
    </row>
    <row r="100" ht="15" customHeight="1">
      <c r="F100" s="86"/>
    </row>
    <row r="101" ht="15" customHeight="1">
      <c r="F101" s="86"/>
    </row>
    <row r="102" ht="15" customHeight="1">
      <c r="F102" s="86"/>
    </row>
    <row r="103" ht="15" customHeight="1">
      <c r="F103" s="86"/>
    </row>
    <row r="104" ht="15" customHeight="1">
      <c r="F104" s="86"/>
    </row>
    <row r="105" ht="15" customHeight="1">
      <c r="F105" s="86"/>
    </row>
    <row r="106" ht="15" customHeight="1">
      <c r="F106" s="86"/>
    </row>
  </sheetData>
  <mergeCells count="1">
    <mergeCell ref="A59:F60"/>
  </mergeCells>
  <printOptions/>
  <pageMargins left="0.8" right="0.75" top="0.46" bottom="0.42" header="0.88" footer="0.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miew</cp:lastModifiedBy>
  <cp:lastPrinted>2005-08-26T05:53:00Z</cp:lastPrinted>
  <dcterms:created xsi:type="dcterms:W3CDTF">2002-02-19T04:18:33Z</dcterms:created>
  <dcterms:modified xsi:type="dcterms:W3CDTF">2005-08-26T06:05:35Z</dcterms:modified>
  <cp:category/>
  <cp:version/>
  <cp:contentType/>
  <cp:contentStatus/>
</cp:coreProperties>
</file>